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ea.THORBECKE\Documents\gegevensmanagement\"/>
    </mc:Choice>
  </mc:AlternateContent>
  <bookViews>
    <workbookView xWindow="0" yWindow="0" windowWidth="25605" windowHeight="16005"/>
  </bookViews>
  <sheets>
    <sheet name="Totaalblad" sheetId="10" r:id="rId1"/>
    <sheet name="Borging" sheetId="6" r:id="rId2"/>
    <sheet name="Gegevens" sheetId="5" r:id="rId3"/>
    <sheet name="Afspraken" sheetId="7" r:id="rId4"/>
    <sheet name="Organisatie" sheetId="8" r:id="rId5"/>
    <sheet name="Kwaliteit" sheetId="4"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5" i="8" l="1"/>
  <c r="C9" i="8"/>
  <c r="C47" i="7" l="1"/>
  <c r="B15" i="4" l="1"/>
  <c r="C6" i="7" l="1"/>
  <c r="C31" i="5"/>
  <c r="G40" i="8" l="1"/>
  <c r="F40" i="8"/>
  <c r="E40" i="8"/>
  <c r="D40" i="8"/>
  <c r="C40" i="8"/>
  <c r="C42" i="7" l="1"/>
  <c r="B10" i="10" l="1"/>
  <c r="C10" i="10"/>
  <c r="K14" i="4"/>
  <c r="J14" i="4"/>
  <c r="I14" i="4"/>
  <c r="H14" i="4"/>
  <c r="G14" i="4"/>
  <c r="C8" i="6"/>
  <c r="C14" i="7"/>
  <c r="C52" i="8"/>
  <c r="C17" i="8"/>
  <c r="C27" i="7"/>
  <c r="C20" i="7"/>
  <c r="C23" i="6"/>
  <c r="C15" i="6"/>
  <c r="C38" i="5"/>
  <c r="C24" i="5"/>
  <c r="C16" i="5"/>
  <c r="C8" i="5"/>
  <c r="C49" i="7" l="1"/>
  <c r="D6" i="10" s="1"/>
  <c r="C41" i="5"/>
  <c r="D4" i="10" s="1"/>
  <c r="B15" i="10"/>
  <c r="D17" i="10"/>
  <c r="G15" i="4"/>
  <c r="B16" i="4" s="1"/>
  <c r="D8" i="10" s="1"/>
  <c r="C26" i="6"/>
  <c r="D5" i="10" s="1"/>
  <c r="C42" i="8"/>
  <c r="C55" i="8" l="1"/>
  <c r="D7" i="10" s="1"/>
  <c r="D10" i="10" s="1"/>
</calcChain>
</file>

<file path=xl/comments1.xml><?xml version="1.0" encoding="utf-8"?>
<comments xmlns="http://schemas.openxmlformats.org/spreadsheetml/2006/main">
  <authors>
    <author>Microsoft Office User</author>
  </authors>
  <commentList>
    <comment ref="O1" authorId="0" shapeId="0">
      <text>
        <r>
          <rPr>
            <b/>
            <sz val="10"/>
            <color rgb="FF000000"/>
            <rFont val="Tahoma"/>
            <family val="2"/>
          </rPr>
          <t>Microsoft Office User:</t>
        </r>
        <r>
          <rPr>
            <sz val="10"/>
            <color rgb="FF000000"/>
            <rFont val="Tahoma"/>
            <family val="2"/>
          </rPr>
          <t xml:space="preserve">
</t>
        </r>
        <r>
          <rPr>
            <sz val="10"/>
            <color rgb="FF000000"/>
            <rFont val="Tahoma"/>
            <family val="2"/>
          </rPr>
          <t xml:space="preserve">VNG Logo? 
</t>
        </r>
        <r>
          <rPr>
            <sz val="10"/>
            <color rgb="FF000000"/>
            <rFont val="Tahoma"/>
            <family val="2"/>
          </rPr>
          <t xml:space="preserve">en een vermelding van de 
</t>
        </r>
        <r>
          <rPr>
            <sz val="10"/>
            <color rgb="FF000000"/>
            <rFont val="Tahoma"/>
            <family val="2"/>
          </rPr>
          <t xml:space="preserve">Expertgroep Gegevensmanagement GEMMA
</t>
        </r>
        <r>
          <rPr>
            <sz val="10"/>
            <color rgb="FF000000"/>
            <rFont val="Tahoma"/>
            <family val="2"/>
          </rPr>
          <t xml:space="preserve">2019 C
</t>
        </r>
        <r>
          <rPr>
            <sz val="10"/>
            <color rgb="FF000000"/>
            <rFont val="Tahoma"/>
            <family val="2"/>
          </rPr>
          <t>bijvoorbeeld?</t>
        </r>
      </text>
    </comment>
  </commentList>
</comments>
</file>

<file path=xl/sharedStrings.xml><?xml version="1.0" encoding="utf-8"?>
<sst xmlns="http://schemas.openxmlformats.org/spreadsheetml/2006/main" count="346" uniqueCount="173">
  <si>
    <t>Expertgroep Gegegvensmanagement GEMMA Scorecard</t>
  </si>
  <si>
    <t>Minimaal</t>
  </si>
  <si>
    <t>Maximaal</t>
  </si>
  <si>
    <t>Score</t>
  </si>
  <si>
    <t>Totaal Borging</t>
  </si>
  <si>
    <t>Totaal Afspraken</t>
  </si>
  <si>
    <t>Totaal Organisatie</t>
  </si>
  <si>
    <t>Totaal Kwaliteit</t>
  </si>
  <si>
    <t>Tussen</t>
  </si>
  <si>
    <t>en</t>
  </si>
  <si>
    <t>Deze score: uw gemeente bevindt zich in de initiële fase van gegevensmanagement implementatie.</t>
  </si>
  <si>
    <t>Borging</t>
  </si>
  <si>
    <t>Bewustwording</t>
  </si>
  <si>
    <t>Bewustzijn van gegevensmanagement bij het bestuur</t>
  </si>
  <si>
    <t>De directie, of de politiek, of de gemeentesecretaris is bekend met gegevensmanagement en ziet het belang ervan in.</t>
  </si>
  <si>
    <t>Managementbewustzijn</t>
  </si>
  <si>
    <t>Het management is bekend met gegevensmanagement en ziet het belang ervan in.</t>
  </si>
  <si>
    <t>Medewerkersbewustzijn 
(Functioneel - of applicatiebeheerders)</t>
  </si>
  <si>
    <t>De beheerders zijn bekend met gegevensmanagement en zien het belang ervan in.</t>
  </si>
  <si>
    <t>Medewerkersbewustzijn</t>
  </si>
  <si>
    <t>De medewerkers zijn bekend met gegevensmanagement en zien het belang ervan in.</t>
  </si>
  <si>
    <t>Totaal</t>
  </si>
  <si>
    <t>Inrichting gegevens</t>
  </si>
  <si>
    <t>Aandacht voor de inrichting</t>
  </si>
  <si>
    <t xml:space="preserve">Is er bijzonder aandacht voor de inrichting van de gegevens? </t>
  </si>
  <si>
    <t>Bronhouderschap registraties</t>
  </si>
  <si>
    <t xml:space="preserve">Is het bronhouderschap van de onderlinge registraties belegd? </t>
  </si>
  <si>
    <t>Applicatielaag los van de datalaag</t>
  </si>
  <si>
    <t>Kun je stellen dat de applicatie laag los van de data laag is te zien?</t>
  </si>
  <si>
    <t>Audits</t>
  </si>
  <si>
    <t xml:space="preserve">Is de ENSIA audit standaard belegd, en zijn de audits belegd bij een vaste medewerker? </t>
  </si>
  <si>
    <t xml:space="preserve">Kunnen de ENSIA audits goed worden beantwoord of moet elk jaar opnieuw alle informatie worden verzameld? </t>
  </si>
  <si>
    <t>Vinden er naast de verplichte audts andere interne audits plaats?</t>
  </si>
  <si>
    <t>Is er bekend welke audits er zijn binnen de organisatie?</t>
  </si>
  <si>
    <t>Zijn er eisen voor het auditen van gegevens opgesteld?</t>
  </si>
  <si>
    <t>Totaal Borging (minimaal 12, maximaal 60)</t>
  </si>
  <si>
    <t xml:space="preserve">Gegevens </t>
  </si>
  <si>
    <t xml:space="preserve">Landschap </t>
  </si>
  <si>
    <t>Landschappen</t>
  </si>
  <si>
    <t>Er zijn veel mogelijke landschapskaarten. Denk aan de VNG Realisatie softwarecatalogus, of proces-; gegevens-; applicatie-; of gegevensgroepen- kaarten. Gebruik deze regel om de kaarten te omschrijven en te scoren (eigen invulling). Hieronder zijn 3 veel voorkomende kaarten apart beschreven.</t>
  </si>
  <si>
    <t>Applicatielandschap</t>
  </si>
  <si>
    <t>Een overzicht van alle applicaties waar de gemeente gebruik van maakt. (zoals de VNG Realisatie Softwarecatalogus of een eigen Gemeente-CMDB).</t>
  </si>
  <si>
    <t>Gegevenslandschap</t>
  </si>
  <si>
    <t>Een overzicht van de voornaamste opslag (inclusief redundante opslag) van gegevens waar de gemeente gebruik van maakt.</t>
  </si>
  <si>
    <t>Informatiestromen-landschap</t>
  </si>
  <si>
    <t>Een overzicht van de belangrijkste bedrijfsfuncties, informatiestromen tussen de belangrijkste applicaties of processen die de gemeente in zet om haar taken te verrichten.</t>
  </si>
  <si>
    <t>Model</t>
  </si>
  <si>
    <t>Objecten/entiteiten modellen (of datamodel)</t>
  </si>
  <si>
    <t>Voor eigen, lokaal ontwikkelde applicaties is minstens het datamodel bekend. Daarnaast zijn de datamodellen bekend waar de behoefte is in de gemeente.</t>
  </si>
  <si>
    <t>Woordenboek</t>
  </si>
  <si>
    <t xml:space="preserve">Gegevenswoordenboek </t>
  </si>
  <si>
    <t>Er is een gegevenswoordenboek voor de gemeente samengesteld.</t>
  </si>
  <si>
    <t>Gebruik landelijke gegevenswoordenboeken</t>
  </si>
  <si>
    <t>Er wordt gebruik gemaakt van landelijk beschikbare gegevenswoordenboek.</t>
  </si>
  <si>
    <t>Privacy en Informatiebeveiliging</t>
  </si>
  <si>
    <t>Baseline toets</t>
  </si>
  <si>
    <t>Wordt de baselinetoets uitgevoerd</t>
  </si>
  <si>
    <t xml:space="preserve">PIA </t>
  </si>
  <si>
    <t>Worden de PIA's nav de Baselinetoets uitgevoerd?</t>
  </si>
  <si>
    <t>dataclassificatie</t>
  </si>
  <si>
    <t>Zijn er dataclassificaties opgesteld ten behoeve van privacy of informatiebeveiliging</t>
  </si>
  <si>
    <t>Catalogi</t>
  </si>
  <si>
    <t>Gegevenscatalogi (landelijk)</t>
  </si>
  <si>
    <t>Gebruik landelijke gegevenscatalogi</t>
  </si>
  <si>
    <t>Worden deze landelijke catalogi ook geraadpleegd als hier vragen over zijn?</t>
  </si>
  <si>
    <t>Afspraken</t>
  </si>
  <si>
    <t>Wet &amp; regelgeving</t>
  </si>
  <si>
    <t xml:space="preserve">Heeft de organisatie het wet- en regelgeving overzicht geimplementeerd en bijvoorbeeld beleid of besluitvorming opgesteld nav dit overizcht? </t>
  </si>
  <si>
    <t>Link naar wet &amp; regelgeving gegevensmanagement</t>
  </si>
  <si>
    <t>Registraties</t>
  </si>
  <si>
    <t>Type registraties</t>
  </si>
  <si>
    <t>Is er een onderverdeling gemaakt in type registraties? Zoals kernregistraties, proces- en basisregistraties</t>
  </si>
  <si>
    <t>Inventarisatie registraties</t>
  </si>
  <si>
    <t>Zijn alle registraties in beeld inclusief de bronhouders en verantwoordelijken?</t>
  </si>
  <si>
    <t>Registratie-hygiëne</t>
  </si>
  <si>
    <t>Is er beleid voor registratie-hygiëne (namelijk geen losse lijstje die in Excel worden bijgehouden)?</t>
  </si>
  <si>
    <t>Wordt dit beleid ook gehandhaafd?</t>
  </si>
  <si>
    <t>Dataclassificatie</t>
  </si>
  <si>
    <t>Is de data geclassificeerd? Naast de BIV-classificaties ook op  kwaliteit en betrouwbaarheid, relateerbaarheid, of op distributiewijze?</t>
  </si>
  <si>
    <t>Gegevensleveringsovereenkomsten</t>
  </si>
  <si>
    <t>Format GLO’s</t>
  </si>
  <si>
    <t xml:space="preserve">Is er een format GLO opgesteld? </t>
  </si>
  <si>
    <t>Gebruik GLO's</t>
  </si>
  <si>
    <t>Wordt deze voor alle interne leveringen gebruikt?</t>
  </si>
  <si>
    <t>Privacy</t>
  </si>
  <si>
    <t xml:space="preserve">Is het verwerkersregister opgesteld? </t>
  </si>
  <si>
    <t>Wordt deze voldoende beheerd?</t>
  </si>
  <si>
    <t>Worden de privacy processen uitgevoerd (DPIA)?</t>
  </si>
  <si>
    <t xml:space="preserve">Zijn zijn de Privacy processen in de organsiatie geborgd? </t>
  </si>
  <si>
    <t>Informatiebeveiliging</t>
  </si>
  <si>
    <t>Worden de beveiliging analyses uitgevoerd ook bij nieuwe projecten?</t>
  </si>
  <si>
    <t>Worden deze eveneens geborgd inde PCDA cyclus?</t>
  </si>
  <si>
    <t xml:space="preserve">Zijn zijn de Informatiebeveiligingsprocessen   in de organsiatie geborgd? </t>
  </si>
  <si>
    <t>Is de testomgeving voldoende beveiligd?</t>
  </si>
  <si>
    <t xml:space="preserve">Zijn de processen beschreven? </t>
  </si>
  <si>
    <t xml:space="preserve">Wordt er gewerkt met een Information Security Managment System? </t>
  </si>
  <si>
    <t xml:space="preserve">Organisatie </t>
  </si>
  <si>
    <t>Beleid</t>
  </si>
  <si>
    <t>Voor gegevensmanagement is duidelijk wat de richtlijnen zijn op het gebied van gegevensregistratie. Deze kunnen bijvoorbeeld uit de GEMMA, informatiearchitectuur of informatiebeleid komen. Het is ook duidelijk voor de gebruikers dat het beleid bestaat en wat het inhoudt.</t>
  </si>
  <si>
    <t>Wordt er gehandhaafd op deze richtlijnen?</t>
  </si>
  <si>
    <t>GEMMA richtlijnen</t>
  </si>
  <si>
    <t>De gemeente heeft kennis genomen van de GEMMA gegevensmanagement richtlijnen en heeft deze naar eigen lokale situatie vertaald.</t>
  </si>
  <si>
    <t>Autorisaties</t>
  </si>
  <si>
    <t>Is er beleid op het gebied van autorisaties?</t>
  </si>
  <si>
    <t>Gegevensfunctiehuis</t>
  </si>
  <si>
    <t>Is er een gemeentelijk gegevensfunctiehuis of variant daarvan opgesteld? NB functies worden in de onderstaande tabel apart gescoord.</t>
  </si>
  <si>
    <t>Zijn de functies uit het gegevensfunctiehuis op elkaar afgestemd?</t>
  </si>
  <si>
    <t xml:space="preserve">Zijn de werkzaamheden van de CISO, FG en gegevensmanagement op elkaar afgestemd? </t>
  </si>
  <si>
    <t>Functieimplementatie</t>
  </si>
  <si>
    <t>Zijn de functionarissen al bekend met hun bijbehorende taken, verantwoordelijkheden en bevoegdheden ihkv gegevensmanagement?</t>
  </si>
  <si>
    <t>Inrichting organisatie</t>
  </si>
  <si>
    <t>Er is een gegevensmanagement-functie ingericht. Dit kan zijn in de vorm van een ‘bureau’ of een functionaris of een regie vorm met betrokken functies.</t>
  </si>
  <si>
    <t>Bij projecten is rekening gehouden met het gegevensmanagement aspect zowel tijdens als na afronding van het project.</t>
  </si>
  <si>
    <t>Bij implementaties van systemen of bijvoorbeeld kwaliteitsverbeterprojecten wordt gegevens-management zoals in de GEMMA richtlijnen is beschreven meegenomen.</t>
  </si>
  <si>
    <t>Overlegstructuren</t>
  </si>
  <si>
    <t>Zijn er overlegstructuren ingericht?</t>
  </si>
  <si>
    <t>In welke mate zijn de volgende functies ingericht? Ga bij de score na of deze rol/functie wordt nageleefd en of er een logische scheiding is tussen de verschillende rollen.</t>
  </si>
  <si>
    <t>Gegevensmanagementfunctionaris</t>
  </si>
  <si>
    <t>Architect (Domein-; Gegevens-)</t>
  </si>
  <si>
    <t>Auditor</t>
  </si>
  <si>
    <t>Gegevensmakelaar</t>
  </si>
  <si>
    <t>Beheerder Generieke Voorzieningen</t>
  </si>
  <si>
    <t>Concerncontroller</t>
  </si>
  <si>
    <t>Functionaris gegevensbescherming</t>
  </si>
  <si>
    <t>Privacy Officer</t>
  </si>
  <si>
    <t>CISO</t>
  </si>
  <si>
    <t>Coordinator ENSIA</t>
  </si>
  <si>
    <t>Chief Data Officer</t>
  </si>
  <si>
    <t>Subtotaal</t>
  </si>
  <si>
    <t>Hoofdletter J invullen zonder spaties erachter!</t>
  </si>
  <si>
    <t>BRP</t>
  </si>
  <si>
    <t>BAG</t>
  </si>
  <si>
    <t>WOZ</t>
  </si>
  <si>
    <t>BGT</t>
  </si>
  <si>
    <t>BRO</t>
  </si>
  <si>
    <t>Registratiehouders</t>
  </si>
  <si>
    <t>J/N</t>
  </si>
  <si>
    <t>Bronhouders</t>
  </si>
  <si>
    <t>Afnemers</t>
  </si>
  <si>
    <t>Totaal functiehuis gegevensmanagement</t>
  </si>
  <si>
    <t>Roadmap</t>
  </si>
  <si>
    <t>Er is een roadmap opgesteld om inzichtelijk te maken hoe de gegevenskwaliteit wordt verbeterd.</t>
  </si>
  <si>
    <t>Er is een roadmap opgesteld inzake de ontwikkeling van gegevensmanagement, datastrategie of common ground aansluiting of beleid dat over X jaar wordt gerealiseerd.</t>
  </si>
  <si>
    <t>Totaal Organisatie (minimaal 33, maximaal 110)</t>
  </si>
  <si>
    <t>Het is mogelijk om de kwaliteit specifiek per basisregistratie in te vullen. Ook kunnen eigen registraties worden toegevoegd.De kwaliteitsniveaus zijn als volgt gedefinieerd: 1 = lage score tot 5 = hoge score .</t>
  </si>
  <si>
    <t>Algemene gegevenskwaliteit
Hoofdletter J invullen zonder spaties erachter!</t>
  </si>
  <si>
    <t>Zijn er kwaliteitseisen gedefinieerd en worden deze gemonitord?
(voor deze registratie)</t>
  </si>
  <si>
    <t>Wordt de kwaliteit geborgd in een PCDA cyclus?</t>
  </si>
  <si>
    <t>Wordt de kwaliteit gerapporteerd aan het bestuur, B&amp;W en Raad??</t>
  </si>
  <si>
    <t>Worden verkeerde gegevens teruggemeld? 
( voor deze registratie)</t>
  </si>
  <si>
    <t>Zijn er richtlijnen voor de kwaliteit van gegevens?
(voor deze registratie)</t>
  </si>
  <si>
    <t>Vindt er reguliere kwaliteitsverbetering plaats?
(voor deze registratie)</t>
  </si>
  <si>
    <t>Is er een roadmap voor verbetering van de kwaliteit opgesteld?
(voor deze registratie)</t>
  </si>
  <si>
    <t>Er zijn GLO’s (Gegevens Leverings Overeenkomst) voor deze registratie.</t>
  </si>
  <si>
    <t>Zijn er Objecten/entiteiten modellen (of datamodel) beschikbaar?</t>
  </si>
  <si>
    <t>Geef een algemeen oordeel voor de huidige kwaliteit van de registratie (schaal 1-5).</t>
  </si>
  <si>
    <t>Totaal per registratie -&gt;</t>
  </si>
  <si>
    <t>Totaal (algemeen minimaal 10, maximaal 35)
Totaal (registraties: minimaal 5, maximaal 70)</t>
  </si>
  <si>
    <t xml:space="preserve">Archivering </t>
  </si>
  <si>
    <t>Archiefwet</t>
  </si>
  <si>
    <t>Worden eisen vanuit archiefwet voldoende meegenomen?</t>
  </si>
  <si>
    <t>Als er gebruik gemaakt wordt van een lokale gegevenscatalogus komt deze dan, voor waar het dezelfde gegevens betreft, overeen met de landelijke catalogi (bijvoorbeeld de stelselcatalogus en het SUWI gegevensregister)</t>
  </si>
  <si>
    <t>x</t>
  </si>
  <si>
    <t>J</t>
  </si>
  <si>
    <t>Worden de kwaliteitseisen gemonitord?
(voor deze registratie)</t>
  </si>
  <si>
    <t>Totaal Afspraken (minimaal 19, maximaal 95)</t>
  </si>
  <si>
    <t>Totaal Gegevens (minimaal 11, maximaal 55)</t>
  </si>
  <si>
    <t>Totaal Gegevens</t>
  </si>
  <si>
    <t>versie maart 2020</t>
  </si>
  <si>
    <t>Deze score: uw gemeente bevindt zich in de basis fase van gegevensmanagement implementatie.</t>
  </si>
  <si>
    <t>Deze score: uw gemeente bevindt zich in de intermediate fase van gegevensmanagement implementatie.</t>
  </si>
  <si>
    <t>Deze score: uw gemeente bevindt zich in de gevorderde fase van gegevensmanagement implementatie.</t>
  </si>
  <si>
    <t>Deze score: uw gemeente bevindt zich in de excellerende fase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</si>
</sst>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color theme="1"/>
      <name val="Arial"/>
      <family val="2"/>
    </font>
    <font>
      <b/>
      <sz val="10"/>
      <color theme="1"/>
      <name val="Arial"/>
      <family val="2"/>
    </font>
    <font>
      <sz val="9"/>
      <color rgb="FF101010"/>
      <name val="Arial"/>
      <family val="2"/>
    </font>
    <font>
      <b/>
      <sz val="9"/>
      <color rgb="FF101010"/>
      <name val="Arial"/>
      <family val="2"/>
    </font>
    <font>
      <i/>
      <sz val="9"/>
      <color rgb="FF101010"/>
      <name val="Arial"/>
      <family val="2"/>
    </font>
    <font>
      <b/>
      <sz val="14"/>
      <color theme="1"/>
      <name val="Arial"/>
      <family val="2"/>
    </font>
    <font>
      <b/>
      <sz val="16"/>
      <color theme="1"/>
      <name val="Arial"/>
      <family val="2"/>
    </font>
    <font>
      <sz val="11"/>
      <color theme="1"/>
      <name val="Calibri"/>
      <family val="2"/>
      <scheme val="minor"/>
    </font>
    <font>
      <sz val="11"/>
      <color theme="0"/>
      <name val="Calibri"/>
      <family val="2"/>
      <scheme val="minor"/>
    </font>
    <font>
      <sz val="18"/>
      <color theme="1"/>
      <name val="Calibri"/>
      <family val="2"/>
      <scheme val="minor"/>
    </font>
    <font>
      <sz val="11"/>
      <color rgb="FF9C0006"/>
      <name val="Calibri"/>
      <family val="2"/>
      <scheme val="minor"/>
    </font>
    <font>
      <sz val="10"/>
      <color rgb="FF000000"/>
      <name val="Tahoma"/>
      <family val="2"/>
    </font>
    <font>
      <b/>
      <sz val="10"/>
      <color rgb="FF000000"/>
      <name val="Tahoma"/>
      <family val="2"/>
    </font>
    <font>
      <b/>
      <sz val="9"/>
      <color rgb="FFFF0000"/>
      <name val="Arial"/>
      <family val="2"/>
    </font>
    <font>
      <u/>
      <sz val="10"/>
      <color theme="10"/>
      <name val="Arial"/>
      <family val="2"/>
    </font>
    <font>
      <b/>
      <sz val="24"/>
      <color theme="1"/>
      <name val="Arial"/>
      <family val="2"/>
    </font>
    <font>
      <sz val="24"/>
      <color theme="1"/>
      <name val="Arial"/>
      <family val="2"/>
    </font>
  </fonts>
  <fills count="14">
    <fill>
      <patternFill patternType="none"/>
    </fill>
    <fill>
      <patternFill patternType="gray125"/>
    </fill>
    <fill>
      <patternFill patternType="solid">
        <fgColor rgb="FFFFC7CE"/>
      </patternFill>
    </fill>
    <fill>
      <patternFill patternType="solid">
        <fgColor theme="5"/>
      </patternFill>
    </fill>
    <fill>
      <patternFill patternType="solid">
        <fgColor rgb="FFB4C6E7"/>
        <bgColor indexed="64"/>
      </patternFill>
    </fill>
    <fill>
      <patternFill patternType="solid">
        <fgColor rgb="FFF2F2F2"/>
        <bgColor indexed="64"/>
      </patternFill>
    </fill>
    <fill>
      <patternFill patternType="solid">
        <fgColor rgb="FFF9F9F9"/>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theme="0"/>
        <bgColor indexed="64"/>
      </patternFill>
    </fill>
  </fills>
  <borders count="22">
    <border>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right/>
      <top style="medium">
        <color rgb="FFBFBFBF"/>
      </top>
      <bottom style="medium">
        <color rgb="FFBFBFBF"/>
      </bottom>
      <diagonal/>
    </border>
    <border>
      <left style="medium">
        <color rgb="FFDDDDDD"/>
      </left>
      <right style="medium">
        <color rgb="FFDDDDDD"/>
      </right>
      <top style="medium">
        <color rgb="FFDDDDDD"/>
      </top>
      <bottom style="medium">
        <color rgb="FFDDDDDD"/>
      </bottom>
      <diagonal/>
    </border>
    <border>
      <left/>
      <right style="medium">
        <color rgb="FFDDDDDD"/>
      </right>
      <top style="medium">
        <color rgb="FFDDDDDD"/>
      </top>
      <bottom style="medium">
        <color rgb="FFDDDDDD"/>
      </bottom>
      <diagonal/>
    </border>
    <border>
      <left style="medium">
        <color rgb="FFDDDDDD"/>
      </left>
      <right style="medium">
        <color rgb="FFDDDDDD"/>
      </right>
      <top/>
      <bottom style="medium">
        <color rgb="FFDDDDDD"/>
      </bottom>
      <diagonal/>
    </border>
    <border>
      <left/>
      <right style="medium">
        <color rgb="FFDDDDDD"/>
      </right>
      <top/>
      <bottom style="medium">
        <color rgb="FFDDDDDD"/>
      </bottom>
      <diagonal/>
    </border>
    <border>
      <left style="medium">
        <color rgb="FFDDDDDD"/>
      </left>
      <right/>
      <top style="medium">
        <color rgb="FFDDDDDD"/>
      </top>
      <bottom style="medium">
        <color rgb="FFDDDDDD"/>
      </bottom>
      <diagonal/>
    </border>
    <border>
      <left/>
      <right/>
      <top style="medium">
        <color rgb="FFDDDDDD"/>
      </top>
      <bottom style="medium">
        <color rgb="FFDDDDDD"/>
      </bottom>
      <diagonal/>
    </border>
    <border>
      <left/>
      <right/>
      <top style="medium">
        <color rgb="FFDDDDDD"/>
      </top>
      <bottom style="medium">
        <color rgb="FFBFBFBF"/>
      </bottom>
      <diagonal/>
    </border>
    <border>
      <left style="thin">
        <color indexed="64"/>
      </left>
      <right style="thin">
        <color indexed="64"/>
      </right>
      <top style="thin">
        <color indexed="64"/>
      </top>
      <bottom style="thin">
        <color indexed="64"/>
      </bottom>
      <diagonal/>
    </border>
    <border>
      <left/>
      <right style="medium">
        <color rgb="FFBFBFBF"/>
      </right>
      <top style="medium">
        <color rgb="FFBFBFBF"/>
      </top>
      <bottom/>
      <diagonal/>
    </border>
    <border>
      <left/>
      <right style="medium">
        <color rgb="FFBFBFBF"/>
      </right>
      <top/>
      <bottom/>
      <diagonal/>
    </border>
    <border>
      <left/>
      <right/>
      <top/>
      <bottom style="medium">
        <color rgb="FFDDDDDD"/>
      </bottom>
      <diagonal/>
    </border>
    <border>
      <left style="medium">
        <color rgb="FFBFBFBF"/>
      </left>
      <right/>
      <top style="medium">
        <color rgb="FFBFBFBF"/>
      </top>
      <bottom style="medium">
        <color rgb="FFDDDDDD"/>
      </bottom>
      <diagonal/>
    </border>
    <border>
      <left/>
      <right/>
      <top style="medium">
        <color rgb="FFBFBFBF"/>
      </top>
      <bottom style="medium">
        <color rgb="FFDDDDDD"/>
      </bottom>
      <diagonal/>
    </border>
    <border>
      <left/>
      <right style="medium">
        <color rgb="FFDDDDDD"/>
      </right>
      <top style="medium">
        <color rgb="FFBFBFBF"/>
      </top>
      <bottom style="medium">
        <color rgb="FFDDDDDD"/>
      </bottom>
      <diagonal/>
    </border>
    <border>
      <left style="medium">
        <color rgb="FFDDDDDD"/>
      </left>
      <right/>
      <top style="medium">
        <color rgb="FFDDDDDD"/>
      </top>
      <bottom style="medium">
        <color rgb="FFBFBFBF"/>
      </bottom>
      <diagonal/>
    </border>
    <border>
      <left/>
      <right style="medium">
        <color rgb="FFDDDDDD"/>
      </right>
      <top style="medium">
        <color rgb="FFDDDDDD"/>
      </top>
      <bottom style="medium">
        <color rgb="FFBFBFBF"/>
      </bottom>
      <diagonal/>
    </border>
  </borders>
  <cellStyleXfs count="5">
    <xf numFmtId="0" fontId="0" fillId="0" borderId="0"/>
    <xf numFmtId="0" fontId="7" fillId="0" borderId="0"/>
    <xf numFmtId="0" fontId="8" fillId="3" borderId="0" applyNumberFormat="0" applyBorder="0" applyAlignment="0" applyProtection="0"/>
    <xf numFmtId="0" fontId="10" fillId="2" borderId="0" applyNumberFormat="0" applyBorder="0" applyAlignment="0" applyProtection="0"/>
    <xf numFmtId="0" fontId="14" fillId="0" borderId="0" applyNumberFormat="0" applyFill="0" applyBorder="0" applyAlignment="0" applyProtection="0"/>
  </cellStyleXfs>
  <cellXfs count="87">
    <xf numFmtId="0" fontId="0" fillId="0" borderId="0" xfId="0"/>
    <xf numFmtId="0" fontId="3" fillId="5" borderId="3" xfId="0" applyFont="1" applyFill="1" applyBorder="1" applyAlignment="1">
      <alignment vertical="center" wrapText="1"/>
    </xf>
    <xf numFmtId="0" fontId="2" fillId="5" borderId="4" xfId="0" applyFont="1" applyFill="1" applyBorder="1" applyAlignment="1">
      <alignment vertical="center" wrapText="1"/>
    </xf>
    <xf numFmtId="0" fontId="3" fillId="0" borderId="3" xfId="0" applyFont="1" applyBorder="1" applyAlignment="1">
      <alignment vertical="center" wrapText="1"/>
    </xf>
    <xf numFmtId="0" fontId="2" fillId="0" borderId="4" xfId="0" applyFont="1" applyBorder="1" applyAlignment="1">
      <alignment vertical="center" wrapText="1"/>
    </xf>
    <xf numFmtId="0" fontId="4" fillId="6" borderId="6" xfId="0" applyFont="1" applyFill="1" applyBorder="1" applyAlignment="1">
      <alignment vertical="center" wrapText="1"/>
    </xf>
    <xf numFmtId="0" fontId="3" fillId="6" borderId="7" xfId="0" applyFont="1" applyFill="1" applyBorder="1" applyAlignment="1">
      <alignment vertical="center" wrapText="1"/>
    </xf>
    <xf numFmtId="0" fontId="3" fillId="7" borderId="8" xfId="0" applyFont="1" applyFill="1" applyBorder="1" applyAlignment="1">
      <alignment vertical="center" wrapText="1"/>
    </xf>
    <xf numFmtId="0" fontId="3" fillId="6" borderId="8" xfId="0" applyFont="1" applyFill="1" applyBorder="1" applyAlignment="1">
      <alignment vertical="center" wrapText="1"/>
    </xf>
    <xf numFmtId="0" fontId="2" fillId="6" borderId="9" xfId="0" applyFont="1" applyFill="1" applyBorder="1" applyAlignment="1">
      <alignment vertical="center" wrapText="1"/>
    </xf>
    <xf numFmtId="0" fontId="1" fillId="0" borderId="0" xfId="0" applyFont="1"/>
    <xf numFmtId="0" fontId="5" fillId="0" borderId="0" xfId="0" applyFont="1"/>
    <xf numFmtId="0" fontId="6" fillId="0" borderId="0" xfId="0" applyFont="1"/>
    <xf numFmtId="0" fontId="0" fillId="0" borderId="0" xfId="0" applyAlignment="1">
      <alignment wrapText="1"/>
    </xf>
    <xf numFmtId="0" fontId="3" fillId="5" borderId="4" xfId="0" applyFont="1" applyFill="1" applyBorder="1" applyAlignment="1">
      <alignment vertical="center" wrapText="1"/>
    </xf>
    <xf numFmtId="0" fontId="3" fillId="0" borderId="4" xfId="0" applyFont="1" applyBorder="1" applyAlignment="1">
      <alignment vertical="center" wrapText="1"/>
    </xf>
    <xf numFmtId="0" fontId="2" fillId="5"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5" borderId="4" xfId="0" applyFont="1" applyFill="1" applyBorder="1" applyAlignment="1">
      <alignment wrapText="1"/>
    </xf>
    <xf numFmtId="0" fontId="2" fillId="0" borderId="4" xfId="0" applyFont="1" applyBorder="1" applyAlignment="1">
      <alignment wrapText="1"/>
    </xf>
    <xf numFmtId="0" fontId="5" fillId="0" borderId="0" xfId="0" applyFont="1" applyAlignment="1">
      <alignment wrapText="1"/>
    </xf>
    <xf numFmtId="0" fontId="1" fillId="0" borderId="0" xfId="0" applyFont="1" applyAlignment="1">
      <alignment wrapText="1"/>
    </xf>
    <xf numFmtId="0" fontId="1" fillId="0" borderId="0" xfId="0" applyFont="1" applyAlignment="1"/>
    <xf numFmtId="0" fontId="4" fillId="6" borderId="8" xfId="0" applyFont="1" applyFill="1" applyBorder="1" applyAlignment="1">
      <alignment vertical="center" wrapText="1"/>
    </xf>
    <xf numFmtId="0" fontId="2" fillId="9" borderId="0" xfId="1" applyFont="1" applyFill="1" applyAlignment="1">
      <alignment horizontal="left" vertical="center" indent="2"/>
    </xf>
    <xf numFmtId="0" fontId="2" fillId="10" borderId="0" xfId="1" applyFont="1" applyFill="1" applyAlignment="1">
      <alignment horizontal="left" vertical="center" indent="2"/>
    </xf>
    <xf numFmtId="0" fontId="2" fillId="8" borderId="0" xfId="1" applyFont="1" applyFill="1" applyAlignment="1">
      <alignment horizontal="left" vertical="center" indent="2"/>
    </xf>
    <xf numFmtId="0" fontId="2" fillId="11" borderId="0" xfId="1" applyFont="1" applyFill="1" applyAlignment="1">
      <alignment horizontal="left" vertical="center" indent="2"/>
    </xf>
    <xf numFmtId="0" fontId="2" fillId="12" borderId="0" xfId="1" applyFont="1" applyFill="1" applyAlignment="1">
      <alignment horizontal="left" vertical="center" indent="2"/>
    </xf>
    <xf numFmtId="0" fontId="1" fillId="0" borderId="13" xfId="0" applyFont="1" applyBorder="1"/>
    <xf numFmtId="0" fontId="0" fillId="0" borderId="13" xfId="0" applyBorder="1"/>
    <xf numFmtId="0" fontId="3" fillId="6"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3" fillId="5" borderId="0" xfId="0" applyFont="1" applyFill="1" applyBorder="1" applyAlignment="1">
      <alignment vertical="center" wrapText="1"/>
    </xf>
    <xf numFmtId="0" fontId="2" fillId="5" borderId="0" xfId="0" applyFont="1" applyFill="1" applyBorder="1" applyAlignment="1">
      <alignment vertical="center" wrapText="1"/>
    </xf>
    <xf numFmtId="0" fontId="2" fillId="5" borderId="0" xfId="0" applyFont="1" applyFill="1" applyBorder="1" applyAlignment="1">
      <alignment horizontal="center" vertical="center" wrapText="1"/>
    </xf>
    <xf numFmtId="0" fontId="2" fillId="0" borderId="0" xfId="1" applyFont="1" applyAlignment="1">
      <alignment horizontal="left" vertical="center" indent="2"/>
    </xf>
    <xf numFmtId="0" fontId="3" fillId="13" borderId="4" xfId="0" applyFont="1" applyFill="1" applyBorder="1" applyAlignment="1">
      <alignment vertical="center" wrapText="1"/>
    </xf>
    <xf numFmtId="0" fontId="13" fillId="0" borderId="4" xfId="0" applyFont="1" applyBorder="1" applyAlignment="1">
      <alignment vertical="center" wrapText="1"/>
    </xf>
    <xf numFmtId="0" fontId="2" fillId="6" borderId="16" xfId="0" applyFont="1" applyFill="1" applyBorder="1" applyAlignment="1">
      <alignment horizontal="center" vertical="center" wrapText="1"/>
    </xf>
    <xf numFmtId="0" fontId="3" fillId="5" borderId="15" xfId="0" applyFont="1" applyFill="1" applyBorder="1" applyAlignment="1">
      <alignment vertical="center" wrapText="1"/>
    </xf>
    <xf numFmtId="0" fontId="2" fillId="6" borderId="8" xfId="0" applyFont="1" applyFill="1" applyBorder="1" applyAlignment="1">
      <alignment horizontal="center" vertical="center" wrapText="1"/>
    </xf>
    <xf numFmtId="0" fontId="14" fillId="0" borderId="4" xfId="4" applyBorder="1" applyAlignment="1">
      <alignment vertical="center" wrapText="1"/>
    </xf>
    <xf numFmtId="0" fontId="15" fillId="0" borderId="0" xfId="0" applyFont="1"/>
    <xf numFmtId="0" fontId="16" fillId="0" borderId="0" xfId="0" applyFont="1"/>
    <xf numFmtId="0" fontId="3" fillId="0" borderId="15" xfId="0" applyFont="1" applyFill="1" applyBorder="1" applyAlignment="1">
      <alignment vertical="center" wrapText="1"/>
    </xf>
    <xf numFmtId="0" fontId="3" fillId="4" borderId="2" xfId="0" applyFont="1" applyFill="1" applyBorder="1" applyAlignment="1">
      <alignment vertical="center" wrapText="1"/>
    </xf>
    <xf numFmtId="0" fontId="3" fillId="0" borderId="14" xfId="0" applyFont="1" applyBorder="1" applyAlignment="1">
      <alignment horizontal="left" vertical="top" wrapText="1"/>
    </xf>
    <xf numFmtId="0" fontId="3" fillId="0" borderId="4" xfId="0" applyFont="1" applyBorder="1" applyAlignment="1">
      <alignment horizontal="left" vertical="top" wrapText="1"/>
    </xf>
    <xf numFmtId="0" fontId="3" fillId="4" borderId="2" xfId="0" applyFont="1" applyFill="1" applyBorder="1" applyAlignment="1">
      <alignment vertical="center" wrapText="1"/>
    </xf>
    <xf numFmtId="0" fontId="2" fillId="5" borderId="3" xfId="0" applyFont="1" applyFill="1" applyBorder="1" applyAlignment="1">
      <alignment vertical="center" wrapText="1"/>
    </xf>
    <xf numFmtId="0" fontId="9" fillId="0" borderId="0" xfId="1" applyFont="1" applyAlignment="1" applyProtection="1">
      <alignment horizontal="center" wrapText="1"/>
      <protection locked="0"/>
    </xf>
    <xf numFmtId="0" fontId="1" fillId="0" borderId="0" xfId="0" applyFont="1" applyAlignment="1">
      <alignment horizontal="center" vertical="center"/>
    </xf>
    <xf numFmtId="0" fontId="2" fillId="5" borderId="1"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0" fillId="0" borderId="0" xfId="0" applyAlignment="1">
      <alignment horizontal="center"/>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7" borderId="10"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3" fillId="7" borderId="20" xfId="0" applyFont="1" applyFill="1" applyBorder="1" applyAlignment="1">
      <alignment horizontal="center" vertical="center" wrapText="1"/>
    </xf>
    <xf numFmtId="0" fontId="3" fillId="7" borderId="12"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7" xfId="0" applyFont="1" applyFill="1" applyBorder="1" applyAlignment="1">
      <alignment horizontal="center" vertical="center" wrapText="1"/>
    </xf>
  </cellXfs>
  <cellStyles count="5">
    <cellStyle name="Accent2 2" xfId="2"/>
    <cellStyle name="Hyperlink" xfId="4" builtinId="8"/>
    <cellStyle name="Ongeldig 2" xfId="3"/>
    <cellStyle name="Standaard"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emmaonline.nl/index.php/GMT_Wet_en_Regelgevin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9"/>
  <sheetViews>
    <sheetView tabSelected="1" topLeftCell="A10" workbookViewId="0">
      <selection activeCell="C29" sqref="C29:D29"/>
    </sheetView>
  </sheetViews>
  <sheetFormatPr defaultColWidth="8.85546875" defaultRowHeight="12.75" x14ac:dyDescent="0.2"/>
  <cols>
    <col min="1" max="1" width="18" bestFit="1" customWidth="1"/>
    <col min="2" max="3" width="18" customWidth="1"/>
    <col min="4" max="4" width="19" customWidth="1"/>
    <col min="10" max="10" width="10.42578125" bestFit="1" customWidth="1"/>
  </cols>
  <sheetData>
    <row r="1" spans="1:15" ht="30" x14ac:dyDescent="0.4">
      <c r="A1" s="44" t="s">
        <v>0</v>
      </c>
      <c r="O1" s="45" t="s">
        <v>168</v>
      </c>
    </row>
    <row r="3" spans="1:15" x14ac:dyDescent="0.2">
      <c r="B3" t="s">
        <v>1</v>
      </c>
      <c r="C3" t="s">
        <v>2</v>
      </c>
      <c r="D3" t="s">
        <v>3</v>
      </c>
    </row>
    <row r="4" spans="1:15" x14ac:dyDescent="0.2">
      <c r="A4" s="29" t="s">
        <v>4</v>
      </c>
      <c r="B4" s="29">
        <v>12</v>
      </c>
      <c r="C4" s="29">
        <v>60</v>
      </c>
      <c r="D4" s="30">
        <f>Gegevens!C41</f>
        <v>11</v>
      </c>
    </row>
    <row r="5" spans="1:15" x14ac:dyDescent="0.2">
      <c r="A5" s="29" t="s">
        <v>167</v>
      </c>
      <c r="B5" s="29">
        <v>11</v>
      </c>
      <c r="C5" s="29">
        <v>55</v>
      </c>
      <c r="D5" s="30">
        <f>Borging!C26</f>
        <v>12</v>
      </c>
    </row>
    <row r="6" spans="1:15" x14ac:dyDescent="0.2">
      <c r="A6" s="29" t="s">
        <v>5</v>
      </c>
      <c r="B6" s="29">
        <v>19</v>
      </c>
      <c r="C6" s="29">
        <v>95</v>
      </c>
      <c r="D6" s="30">
        <f>Afspraken!C49</f>
        <v>19</v>
      </c>
    </row>
    <row r="7" spans="1:15" x14ac:dyDescent="0.2">
      <c r="A7" s="29" t="s">
        <v>6</v>
      </c>
      <c r="B7" s="29">
        <v>23</v>
      </c>
      <c r="C7" s="29">
        <v>130</v>
      </c>
      <c r="D7" s="30">
        <f>Organisatie!C55</f>
        <v>23</v>
      </c>
    </row>
    <row r="8" spans="1:15" x14ac:dyDescent="0.2">
      <c r="A8" s="29" t="s">
        <v>7</v>
      </c>
      <c r="B8" s="29">
        <v>16</v>
      </c>
      <c r="C8" s="29">
        <v>130</v>
      </c>
      <c r="D8" s="30">
        <f>Kwaliteit!B16</f>
        <v>16</v>
      </c>
      <c r="G8" s="10"/>
    </row>
    <row r="9" spans="1:15" x14ac:dyDescent="0.2">
      <c r="A9" s="29"/>
    </row>
    <row r="10" spans="1:15" ht="23.25" customHeight="1" x14ac:dyDescent="0.2">
      <c r="A10" s="29"/>
      <c r="B10" s="29">
        <f>SUM(B4:B8)</f>
        <v>81</v>
      </c>
      <c r="C10" s="29">
        <f>SUM(C4:C8)</f>
        <v>470</v>
      </c>
      <c r="D10" s="30">
        <f>SUM(D4:D8)</f>
        <v>81</v>
      </c>
    </row>
    <row r="11" spans="1:15" x14ac:dyDescent="0.2">
      <c r="A11" s="10"/>
      <c r="B11" s="10"/>
      <c r="C11" s="10"/>
    </row>
    <row r="13" spans="1:15" x14ac:dyDescent="0.2">
      <c r="A13" s="53" t="s">
        <v>8</v>
      </c>
      <c r="B13" s="24">
        <v>0</v>
      </c>
      <c r="C13" s="53" t="s">
        <v>9</v>
      </c>
      <c r="D13" s="24">
        <v>100</v>
      </c>
      <c r="E13" s="37" t="s">
        <v>10</v>
      </c>
    </row>
    <row r="14" spans="1:15" x14ac:dyDescent="0.2">
      <c r="A14" s="53"/>
      <c r="B14" s="25">
        <v>100</v>
      </c>
      <c r="C14" s="53"/>
      <c r="D14" s="25">
        <v>200</v>
      </c>
      <c r="E14" s="37" t="s">
        <v>169</v>
      </c>
    </row>
    <row r="15" spans="1:15" x14ac:dyDescent="0.2">
      <c r="A15" s="53"/>
      <c r="B15" s="26">
        <f>D14</f>
        <v>200</v>
      </c>
      <c r="C15" s="53"/>
      <c r="D15" s="26">
        <v>300</v>
      </c>
      <c r="E15" s="37" t="s">
        <v>170</v>
      </c>
    </row>
    <row r="16" spans="1:15" x14ac:dyDescent="0.2">
      <c r="A16" s="53"/>
      <c r="B16" s="27">
        <v>300</v>
      </c>
      <c r="C16" s="53"/>
      <c r="D16" s="27">
        <v>400</v>
      </c>
      <c r="E16" s="37" t="s">
        <v>171</v>
      </c>
    </row>
    <row r="17" spans="1:5" x14ac:dyDescent="0.2">
      <c r="A17" s="53"/>
      <c r="B17" s="28">
        <v>400</v>
      </c>
      <c r="C17" s="53"/>
      <c r="D17" s="28">
        <f>C10</f>
        <v>470</v>
      </c>
      <c r="E17" s="37" t="s">
        <v>172</v>
      </c>
    </row>
    <row r="29" spans="1:5" ht="23.25" x14ac:dyDescent="0.35">
      <c r="C29" s="52"/>
      <c r="D29" s="52"/>
    </row>
  </sheetData>
  <mergeCells count="3">
    <mergeCell ref="C29:D29"/>
    <mergeCell ref="C13:C17"/>
    <mergeCell ref="A13:A17"/>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C23" sqref="C23:G23"/>
    </sheetView>
  </sheetViews>
  <sheetFormatPr defaultColWidth="8.85546875" defaultRowHeight="12.75" x14ac:dyDescent="0.2"/>
  <cols>
    <col min="1" max="1" width="30.85546875" customWidth="1"/>
    <col min="2" max="2" width="44.28515625" style="13" customWidth="1"/>
  </cols>
  <sheetData>
    <row r="1" spans="1:7" ht="20.25" x14ac:dyDescent="0.3">
      <c r="A1" s="12" t="s">
        <v>11</v>
      </c>
    </row>
    <row r="2" spans="1:7" ht="21" thickBot="1" x14ac:dyDescent="0.35">
      <c r="A2" s="12"/>
    </row>
    <row r="3" spans="1:7" ht="13.5" thickBot="1" x14ac:dyDescent="0.25">
      <c r="A3" s="58" t="s">
        <v>12</v>
      </c>
      <c r="B3" s="59"/>
      <c r="C3" s="47">
        <v>1</v>
      </c>
      <c r="D3" s="47">
        <v>2</v>
      </c>
      <c r="E3" s="47">
        <v>3</v>
      </c>
      <c r="F3" s="47">
        <v>4</v>
      </c>
      <c r="G3" s="47">
        <v>5</v>
      </c>
    </row>
    <row r="4" spans="1:7" ht="36.75" thickBot="1" x14ac:dyDescent="0.25">
      <c r="A4" s="1" t="s">
        <v>13</v>
      </c>
      <c r="B4" s="2" t="s">
        <v>14</v>
      </c>
      <c r="C4" s="16" t="s">
        <v>162</v>
      </c>
      <c r="D4" s="16"/>
      <c r="E4" s="16"/>
      <c r="F4" s="16"/>
      <c r="G4" s="16"/>
    </row>
    <row r="5" spans="1:7" ht="24.75" thickBot="1" x14ac:dyDescent="0.25">
      <c r="A5" s="3" t="s">
        <v>15</v>
      </c>
      <c r="B5" s="4" t="s">
        <v>16</v>
      </c>
      <c r="C5" s="17" t="s">
        <v>162</v>
      </c>
      <c r="D5" s="17"/>
      <c r="E5" s="17"/>
      <c r="F5" s="17"/>
      <c r="G5" s="17"/>
    </row>
    <row r="6" spans="1:7" ht="36.75" thickBot="1" x14ac:dyDescent="0.25">
      <c r="A6" s="1" t="s">
        <v>17</v>
      </c>
      <c r="B6" s="2" t="s">
        <v>18</v>
      </c>
      <c r="C6" s="17" t="s">
        <v>162</v>
      </c>
      <c r="D6" s="17"/>
      <c r="E6" s="17"/>
      <c r="F6" s="17"/>
      <c r="G6" s="17"/>
    </row>
    <row r="7" spans="1:7" ht="24.75" thickBot="1" x14ac:dyDescent="0.25">
      <c r="A7" s="1" t="s">
        <v>19</v>
      </c>
      <c r="B7" s="2" t="s">
        <v>20</v>
      </c>
      <c r="C7" s="16" t="s">
        <v>162</v>
      </c>
      <c r="D7" s="16"/>
      <c r="E7" s="16"/>
      <c r="F7" s="16"/>
      <c r="G7" s="16"/>
    </row>
    <row r="8" spans="1:7" ht="13.5" thickBot="1" x14ac:dyDescent="0.25">
      <c r="A8" s="14" t="s">
        <v>21</v>
      </c>
      <c r="B8" s="2"/>
      <c r="C8" s="54">
        <f>SUM(COUNTA(C4:C7)*1,COUNTA(D4:D7)*2,COUNTA(E4:E7)*3,COUNTA(F4:F7)*4,COUNTA(G4:G7)*5)</f>
        <v>4</v>
      </c>
      <c r="D8" s="55"/>
      <c r="E8" s="55"/>
      <c r="F8" s="55"/>
      <c r="G8" s="56"/>
    </row>
    <row r="9" spans="1:7" ht="13.5" thickBot="1" x14ac:dyDescent="0.25"/>
    <row r="10" spans="1:7" ht="13.5" thickBot="1" x14ac:dyDescent="0.25">
      <c r="A10" s="58" t="s">
        <v>22</v>
      </c>
      <c r="B10" s="59"/>
      <c r="C10" s="47">
        <v>1</v>
      </c>
      <c r="D10" s="47">
        <v>2</v>
      </c>
      <c r="E10" s="47">
        <v>3</v>
      </c>
      <c r="F10" s="47">
        <v>4</v>
      </c>
      <c r="G10" s="47">
        <v>5</v>
      </c>
    </row>
    <row r="11" spans="1:7" ht="24.75" thickBot="1" x14ac:dyDescent="0.25">
      <c r="A11" s="14" t="s">
        <v>23</v>
      </c>
      <c r="B11" s="2" t="s">
        <v>24</v>
      </c>
      <c r="C11" s="16" t="s">
        <v>162</v>
      </c>
      <c r="D11" s="16"/>
      <c r="E11" s="16"/>
      <c r="F11" s="16"/>
      <c r="G11" s="16"/>
    </row>
    <row r="12" spans="1:7" ht="24.75" thickBot="1" x14ac:dyDescent="0.25">
      <c r="A12" s="15" t="s">
        <v>25</v>
      </c>
      <c r="B12" s="4" t="s">
        <v>26</v>
      </c>
      <c r="C12" s="17" t="s">
        <v>162</v>
      </c>
      <c r="D12" s="17"/>
      <c r="E12" s="17"/>
      <c r="F12" s="17"/>
      <c r="G12" s="17"/>
    </row>
    <row r="13" spans="1:7" ht="24.75" thickBot="1" x14ac:dyDescent="0.25">
      <c r="A13" s="14" t="s">
        <v>27</v>
      </c>
      <c r="B13" s="2" t="s">
        <v>28</v>
      </c>
      <c r="C13" s="16" t="s">
        <v>162</v>
      </c>
      <c r="D13" s="16"/>
      <c r="E13" s="16"/>
      <c r="F13" s="16"/>
      <c r="G13" s="16"/>
    </row>
    <row r="14" spans="1:7" ht="13.5" thickBot="1" x14ac:dyDescent="0.25">
      <c r="A14" s="4"/>
      <c r="B14" s="4"/>
      <c r="C14" s="17"/>
      <c r="D14" s="17"/>
      <c r="E14" s="17"/>
      <c r="F14" s="17"/>
      <c r="G14" s="17"/>
    </row>
    <row r="15" spans="1:7" ht="13.5" thickBot="1" x14ac:dyDescent="0.25">
      <c r="A15" s="14" t="s">
        <v>21</v>
      </c>
      <c r="B15" s="2"/>
      <c r="C15" s="54">
        <f>SUM(COUNTA(C11:C14)*1,COUNTA(D11:D14)*2,COUNTA(E11:E14)*3,COUNTA(F11:F14)*4,COUNTA(G11:G14)*5)</f>
        <v>3</v>
      </c>
      <c r="D15" s="55"/>
      <c r="E15" s="55"/>
      <c r="F15" s="55"/>
      <c r="G15" s="56"/>
    </row>
    <row r="16" spans="1:7" ht="13.5" thickBot="1" x14ac:dyDescent="0.25"/>
    <row r="17" spans="1:7" ht="13.5" thickBot="1" x14ac:dyDescent="0.25">
      <c r="A17" s="58" t="s">
        <v>29</v>
      </c>
      <c r="B17" s="59"/>
      <c r="C17" s="47">
        <v>1</v>
      </c>
      <c r="D17" s="47">
        <v>2</v>
      </c>
      <c r="E17" s="47">
        <v>3</v>
      </c>
      <c r="F17" s="47">
        <v>4</v>
      </c>
      <c r="G17" s="47">
        <v>5</v>
      </c>
    </row>
    <row r="18" spans="1:7" ht="24.75" thickBot="1" x14ac:dyDescent="0.25">
      <c r="A18" s="1"/>
      <c r="B18" s="2" t="s">
        <v>30</v>
      </c>
      <c r="C18" s="16" t="s">
        <v>162</v>
      </c>
      <c r="D18" s="16"/>
      <c r="E18" s="16"/>
      <c r="F18" s="16"/>
      <c r="G18" s="16"/>
    </row>
    <row r="19" spans="1:7" ht="36.75" thickBot="1" x14ac:dyDescent="0.25">
      <c r="A19" s="4"/>
      <c r="B19" s="4" t="s">
        <v>31</v>
      </c>
      <c r="C19" s="17" t="s">
        <v>162</v>
      </c>
      <c r="D19" s="17"/>
      <c r="E19" s="17"/>
      <c r="F19" s="17"/>
      <c r="G19" s="17"/>
    </row>
    <row r="20" spans="1:7" ht="24.75" thickBot="1" x14ac:dyDescent="0.25">
      <c r="A20" s="4"/>
      <c r="B20" s="4" t="s">
        <v>32</v>
      </c>
      <c r="C20" s="17" t="s">
        <v>162</v>
      </c>
      <c r="D20" s="17"/>
      <c r="E20" s="17"/>
      <c r="F20" s="17"/>
      <c r="G20" s="17"/>
    </row>
    <row r="21" spans="1:7" ht="24.75" thickBot="1" x14ac:dyDescent="0.25">
      <c r="A21" s="2"/>
      <c r="B21" s="2" t="s">
        <v>33</v>
      </c>
      <c r="C21" s="16" t="s">
        <v>162</v>
      </c>
      <c r="D21" s="16"/>
      <c r="E21" s="16"/>
      <c r="F21" s="16"/>
      <c r="G21" s="16"/>
    </row>
    <row r="22" spans="1:7" ht="24.75" thickBot="1" x14ac:dyDescent="0.25">
      <c r="A22" s="4"/>
      <c r="B22" s="4" t="s">
        <v>34</v>
      </c>
      <c r="C22" s="17" t="s">
        <v>162</v>
      </c>
      <c r="D22" s="17"/>
      <c r="E22" s="17"/>
      <c r="F22" s="17"/>
      <c r="G22" s="17"/>
    </row>
    <row r="23" spans="1:7" ht="13.5" thickBot="1" x14ac:dyDescent="0.25">
      <c r="A23" s="14" t="s">
        <v>21</v>
      </c>
      <c r="B23" s="2"/>
      <c r="C23" s="54">
        <f>SUM(COUNTA(C18:C22)*1,COUNTA(D18:D22)*2,COUNTA(E18:E22)*3,COUNTA(F18:F22)*4,COUNTA(G18:G22)*5)</f>
        <v>5</v>
      </c>
      <c r="D23" s="55"/>
      <c r="E23" s="55"/>
      <c r="F23" s="55"/>
      <c r="G23" s="56"/>
    </row>
    <row r="26" spans="1:7" x14ac:dyDescent="0.2">
      <c r="A26" s="10" t="s">
        <v>35</v>
      </c>
      <c r="C26" s="57">
        <f>C8+C15+C23</f>
        <v>12</v>
      </c>
      <c r="D26" s="57"/>
      <c r="E26" s="57"/>
      <c r="F26" s="57"/>
      <c r="G26" s="57"/>
    </row>
  </sheetData>
  <mergeCells count="7">
    <mergeCell ref="C23:G23"/>
    <mergeCell ref="C26:G26"/>
    <mergeCell ref="A3:B3"/>
    <mergeCell ref="A10:B10"/>
    <mergeCell ref="A17:B17"/>
    <mergeCell ref="C8:G8"/>
    <mergeCell ref="C15:G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A13" workbookViewId="0">
      <selection activeCell="A42" sqref="A42"/>
    </sheetView>
  </sheetViews>
  <sheetFormatPr defaultColWidth="8.85546875" defaultRowHeight="12.75" x14ac:dyDescent="0.2"/>
  <cols>
    <col min="1" max="1" width="28.7109375" style="10" customWidth="1"/>
    <col min="2" max="2" width="44.85546875" style="13" customWidth="1"/>
  </cols>
  <sheetData>
    <row r="1" spans="1:7" ht="18" x14ac:dyDescent="0.25">
      <c r="A1" s="11" t="s">
        <v>36</v>
      </c>
    </row>
    <row r="2" spans="1:7" ht="13.5" thickBot="1" x14ac:dyDescent="0.25"/>
    <row r="3" spans="1:7" ht="13.5" thickBot="1" x14ac:dyDescent="0.25">
      <c r="A3" s="58" t="s">
        <v>37</v>
      </c>
      <c r="B3" s="59"/>
      <c r="C3" s="47">
        <v>1</v>
      </c>
      <c r="D3" s="47">
        <v>2</v>
      </c>
      <c r="E3" s="47">
        <v>3</v>
      </c>
      <c r="F3" s="47">
        <v>4</v>
      </c>
      <c r="G3" s="47">
        <v>5</v>
      </c>
    </row>
    <row r="4" spans="1:7" ht="72.75" thickBot="1" x14ac:dyDescent="0.25">
      <c r="A4" s="1" t="s">
        <v>38</v>
      </c>
      <c r="B4" s="2" t="s">
        <v>39</v>
      </c>
      <c r="C4" s="54"/>
      <c r="D4" s="55"/>
      <c r="E4" s="55"/>
      <c r="F4" s="55"/>
      <c r="G4" s="56"/>
    </row>
    <row r="5" spans="1:7" ht="36.75" thickBot="1" x14ac:dyDescent="0.25">
      <c r="A5" s="3" t="s">
        <v>40</v>
      </c>
      <c r="B5" s="4" t="s">
        <v>41</v>
      </c>
      <c r="C5" s="17" t="s">
        <v>162</v>
      </c>
      <c r="D5" s="17"/>
      <c r="E5" s="17"/>
      <c r="F5" s="17"/>
      <c r="G5" s="17"/>
    </row>
    <row r="6" spans="1:7" ht="36.75" thickBot="1" x14ac:dyDescent="0.25">
      <c r="A6" s="1" t="s">
        <v>42</v>
      </c>
      <c r="B6" s="2" t="s">
        <v>43</v>
      </c>
      <c r="C6" s="16" t="s">
        <v>162</v>
      </c>
      <c r="D6" s="16"/>
      <c r="E6" s="16"/>
      <c r="F6" s="16"/>
      <c r="G6" s="16"/>
    </row>
    <row r="7" spans="1:7" ht="48.75" thickBot="1" x14ac:dyDescent="0.25">
      <c r="A7" s="3" t="s">
        <v>44</v>
      </c>
      <c r="B7" s="4" t="s">
        <v>45</v>
      </c>
      <c r="C7" s="17" t="s">
        <v>162</v>
      </c>
      <c r="D7" s="17"/>
      <c r="E7" s="17"/>
      <c r="F7" s="17"/>
      <c r="G7" s="17"/>
    </row>
    <row r="8" spans="1:7" ht="13.5" thickBot="1" x14ac:dyDescent="0.25">
      <c r="A8" s="14" t="s">
        <v>21</v>
      </c>
      <c r="B8" s="2"/>
      <c r="C8" s="54">
        <f>SUM(COUNTA(C5:C7)*1,COUNTA(D5:D7)*2,COUNTA(E5:E7)*3,COUNTA(F5:F7)*4,COUNTA(G5:G7)*5)</f>
        <v>3</v>
      </c>
      <c r="D8" s="55"/>
      <c r="E8" s="55"/>
      <c r="F8" s="55"/>
      <c r="G8" s="56"/>
    </row>
    <row r="10" spans="1:7" ht="13.5" thickBot="1" x14ac:dyDescent="0.25"/>
    <row r="11" spans="1:7" ht="13.5" thickBot="1" x14ac:dyDescent="0.25">
      <c r="A11" s="58" t="s">
        <v>46</v>
      </c>
      <c r="B11" s="59"/>
      <c r="C11" s="47">
        <v>1</v>
      </c>
      <c r="D11" s="47">
        <v>2</v>
      </c>
      <c r="E11" s="47">
        <v>3</v>
      </c>
      <c r="F11" s="47">
        <v>4</v>
      </c>
      <c r="G11" s="47">
        <v>5</v>
      </c>
    </row>
    <row r="12" spans="1:7" ht="48.75" thickBot="1" x14ac:dyDescent="0.25">
      <c r="A12" s="14" t="s">
        <v>47</v>
      </c>
      <c r="B12" s="2" t="s">
        <v>48</v>
      </c>
      <c r="C12" s="16" t="s">
        <v>162</v>
      </c>
      <c r="D12" s="16"/>
      <c r="E12" s="16"/>
      <c r="F12" s="16"/>
      <c r="G12" s="16"/>
    </row>
    <row r="13" spans="1:7" ht="13.5" thickBot="1" x14ac:dyDescent="0.25">
      <c r="A13" s="15"/>
      <c r="B13" s="4"/>
      <c r="C13" s="17"/>
      <c r="D13" s="17"/>
      <c r="E13" s="17"/>
      <c r="F13" s="17"/>
      <c r="G13" s="17"/>
    </row>
    <row r="14" spans="1:7" ht="13.5" thickBot="1" x14ac:dyDescent="0.25">
      <c r="A14" s="14"/>
      <c r="B14" s="2"/>
      <c r="C14" s="16"/>
      <c r="D14" s="16"/>
      <c r="E14" s="16"/>
      <c r="F14" s="16"/>
      <c r="G14" s="16"/>
    </row>
    <row r="15" spans="1:7" ht="13.5" thickBot="1" x14ac:dyDescent="0.25">
      <c r="A15" s="15"/>
      <c r="B15" s="4"/>
      <c r="C15" s="17"/>
      <c r="D15" s="17"/>
      <c r="E15" s="17"/>
      <c r="F15" s="17"/>
      <c r="G15" s="17"/>
    </row>
    <row r="16" spans="1:7" ht="13.5" thickBot="1" x14ac:dyDescent="0.25">
      <c r="A16" s="14" t="s">
        <v>21</v>
      </c>
      <c r="B16" s="2"/>
      <c r="C16" s="54">
        <f>SUM(COUNTA(C12:C15)*1,COUNTA(D12:D15)*2,COUNTA(E12:E15)*3,COUNTA(F12:F15)*4,COUNTA(G12:G15)*5)</f>
        <v>1</v>
      </c>
      <c r="D16" s="55"/>
      <c r="E16" s="55"/>
      <c r="F16" s="55"/>
      <c r="G16" s="56"/>
    </row>
    <row r="18" spans="1:7" ht="13.5" thickBot="1" x14ac:dyDescent="0.25"/>
    <row r="19" spans="1:7" ht="13.5" thickBot="1" x14ac:dyDescent="0.25">
      <c r="A19" s="58" t="s">
        <v>49</v>
      </c>
      <c r="B19" s="59"/>
      <c r="C19" s="47">
        <v>1</v>
      </c>
      <c r="D19" s="47">
        <v>2</v>
      </c>
      <c r="E19" s="47">
        <v>3</v>
      </c>
      <c r="F19" s="47">
        <v>4</v>
      </c>
      <c r="G19" s="47">
        <v>5</v>
      </c>
    </row>
    <row r="20" spans="1:7" ht="24.75" thickBot="1" x14ac:dyDescent="0.25">
      <c r="A20" s="1" t="s">
        <v>50</v>
      </c>
      <c r="B20" s="2" t="s">
        <v>51</v>
      </c>
      <c r="C20" s="18" t="s">
        <v>162</v>
      </c>
      <c r="D20" s="18"/>
      <c r="E20" s="18"/>
      <c r="F20" s="18"/>
      <c r="G20" s="18"/>
    </row>
    <row r="21" spans="1:7" ht="24.75" thickBot="1" x14ac:dyDescent="0.25">
      <c r="A21" s="15" t="s">
        <v>52</v>
      </c>
      <c r="B21" s="4" t="s">
        <v>53</v>
      </c>
      <c r="C21" s="19" t="s">
        <v>162</v>
      </c>
      <c r="D21" s="19"/>
      <c r="E21" s="19"/>
      <c r="F21" s="19"/>
      <c r="G21" s="19"/>
    </row>
    <row r="22" spans="1:7" ht="13.5" thickBot="1" x14ac:dyDescent="0.25">
      <c r="A22" s="14"/>
      <c r="B22" s="2"/>
      <c r="C22" s="18"/>
      <c r="D22" s="18"/>
      <c r="E22" s="18"/>
      <c r="F22" s="18"/>
      <c r="G22" s="18"/>
    </row>
    <row r="23" spans="1:7" ht="13.5" thickBot="1" x14ac:dyDescent="0.25">
      <c r="A23" s="15"/>
      <c r="B23" s="4"/>
      <c r="C23" s="19"/>
      <c r="D23" s="19"/>
      <c r="E23" s="19"/>
      <c r="F23" s="19"/>
      <c r="G23" s="19"/>
    </row>
    <row r="24" spans="1:7" ht="13.5" thickBot="1" x14ac:dyDescent="0.25">
      <c r="A24" s="14" t="s">
        <v>21</v>
      </c>
      <c r="B24" s="2"/>
      <c r="C24" s="54">
        <f>SUM(COUNTA(C20:C23)*1,COUNTA(D20:D23)*2,COUNTA(E20:E23)*3,COUNTA(F20:F23)*4,COUNTA(G20:G23)*5)</f>
        <v>2</v>
      </c>
      <c r="D24" s="55"/>
      <c r="E24" s="55"/>
      <c r="F24" s="55"/>
      <c r="G24" s="56"/>
    </row>
    <row r="25" spans="1:7" ht="13.5" thickBot="1" x14ac:dyDescent="0.25"/>
    <row r="26" spans="1:7" ht="13.5" thickBot="1" x14ac:dyDescent="0.25">
      <c r="A26" s="58" t="s">
        <v>54</v>
      </c>
      <c r="B26" s="59"/>
      <c r="C26" s="47">
        <v>1</v>
      </c>
      <c r="D26" s="47">
        <v>2</v>
      </c>
      <c r="E26" s="47">
        <v>3</v>
      </c>
      <c r="F26" s="47">
        <v>4</v>
      </c>
      <c r="G26" s="47">
        <v>5</v>
      </c>
    </row>
    <row r="27" spans="1:7" ht="13.5" thickBot="1" x14ac:dyDescent="0.25">
      <c r="A27" s="1" t="s">
        <v>55</v>
      </c>
      <c r="B27" s="51" t="s">
        <v>56</v>
      </c>
      <c r="C27" s="1" t="s">
        <v>162</v>
      </c>
      <c r="D27" s="1"/>
      <c r="E27" s="1"/>
      <c r="F27" s="1"/>
      <c r="G27" s="1"/>
    </row>
    <row r="28" spans="1:7" ht="13.5" thickBot="1" x14ac:dyDescent="0.25">
      <c r="A28" s="15" t="s">
        <v>57</v>
      </c>
      <c r="B28" s="4" t="s">
        <v>58</v>
      </c>
      <c r="C28" s="15" t="s">
        <v>162</v>
      </c>
      <c r="D28" s="15"/>
      <c r="E28" s="15"/>
      <c r="F28" s="15"/>
      <c r="G28" s="15"/>
    </row>
    <row r="29" spans="1:7" ht="24.75" thickBot="1" x14ac:dyDescent="0.25">
      <c r="A29" s="1" t="s">
        <v>59</v>
      </c>
      <c r="B29" s="51" t="s">
        <v>60</v>
      </c>
      <c r="C29" s="1" t="s">
        <v>162</v>
      </c>
      <c r="D29" s="1"/>
      <c r="E29" s="1"/>
      <c r="F29" s="1"/>
      <c r="G29" s="1"/>
    </row>
    <row r="30" spans="1:7" ht="13.5" thickBot="1" x14ac:dyDescent="0.25">
      <c r="A30" s="15"/>
      <c r="B30" s="15"/>
      <c r="C30" s="15"/>
      <c r="D30" s="15"/>
      <c r="E30" s="15"/>
      <c r="F30" s="15"/>
      <c r="G30" s="15"/>
    </row>
    <row r="31" spans="1:7" ht="13.5" thickBot="1" x14ac:dyDescent="0.25">
      <c r="A31" s="14" t="s">
        <v>21</v>
      </c>
      <c r="B31" s="2"/>
      <c r="C31" s="54">
        <f>SUM(COUNTA(C27:C30)*1,COUNTA(D27:D30)*2,COUNTA(E27:E30)*3,COUNTA(F27:F30)*4,COUNTA(G27:G30)*5)</f>
        <v>3</v>
      </c>
      <c r="D31" s="55"/>
      <c r="E31" s="55"/>
      <c r="F31" s="55"/>
      <c r="G31" s="56"/>
    </row>
    <row r="32" spans="1:7" ht="13.5" thickBot="1" x14ac:dyDescent="0.25">
      <c r="A32" s="1"/>
      <c r="B32" s="1"/>
      <c r="C32" s="1"/>
      <c r="D32" s="1"/>
      <c r="E32" s="1"/>
      <c r="F32" s="1"/>
      <c r="G32" s="1"/>
    </row>
    <row r="33" spans="1:7" ht="13.5" thickBot="1" x14ac:dyDescent="0.25">
      <c r="A33" s="58" t="s">
        <v>61</v>
      </c>
      <c r="B33" s="59"/>
      <c r="C33" s="47">
        <v>1</v>
      </c>
      <c r="D33" s="47">
        <v>2</v>
      </c>
      <c r="E33" s="47">
        <v>3</v>
      </c>
      <c r="F33" s="47">
        <v>4</v>
      </c>
      <c r="G33" s="47">
        <v>5</v>
      </c>
    </row>
    <row r="34" spans="1:7" ht="60.75" thickBot="1" x14ac:dyDescent="0.25">
      <c r="A34" s="1" t="s">
        <v>62</v>
      </c>
      <c r="B34" s="2" t="s">
        <v>161</v>
      </c>
      <c r="C34" s="2" t="s">
        <v>162</v>
      </c>
      <c r="D34" s="2"/>
      <c r="E34" s="2"/>
      <c r="F34" s="2"/>
      <c r="G34" s="2"/>
    </row>
    <row r="35" spans="1:7" ht="24.75" thickBot="1" x14ac:dyDescent="0.25">
      <c r="A35" s="15" t="s">
        <v>63</v>
      </c>
      <c r="B35" s="4" t="s">
        <v>64</v>
      </c>
      <c r="C35" s="4" t="s">
        <v>162</v>
      </c>
      <c r="D35" s="4"/>
      <c r="E35" s="4"/>
      <c r="F35" s="4"/>
      <c r="G35" s="4"/>
    </row>
    <row r="36" spans="1:7" ht="13.5" thickBot="1" x14ac:dyDescent="0.25">
      <c r="A36" s="14"/>
      <c r="B36" s="2"/>
      <c r="C36" s="2"/>
      <c r="D36" s="2"/>
      <c r="E36" s="2"/>
      <c r="F36" s="2"/>
      <c r="G36" s="2"/>
    </row>
    <row r="37" spans="1:7" ht="13.5" thickBot="1" x14ac:dyDescent="0.25">
      <c r="A37" s="15"/>
      <c r="B37" s="4"/>
      <c r="C37" s="4"/>
      <c r="D37" s="4"/>
      <c r="E37" s="4"/>
      <c r="F37" s="4"/>
      <c r="G37" s="4"/>
    </row>
    <row r="38" spans="1:7" ht="13.5" thickBot="1" x14ac:dyDescent="0.25">
      <c r="A38" s="14" t="s">
        <v>21</v>
      </c>
      <c r="B38" s="2"/>
      <c r="C38" s="54">
        <f>SUM(COUNTA(C34:C37)*1,COUNTA(D34:D37)*2,COUNTA(E34:E37)*3,COUNTA(F34:F37)*4,COUNTA(G34:G37)*5)</f>
        <v>2</v>
      </c>
      <c r="D38" s="55"/>
      <c r="E38" s="55"/>
      <c r="F38" s="55"/>
      <c r="G38" s="56"/>
    </row>
    <row r="41" spans="1:7" x14ac:dyDescent="0.2">
      <c r="A41" s="10" t="s">
        <v>166</v>
      </c>
      <c r="C41" s="57">
        <f>C8+C16+C24+C31+C38</f>
        <v>11</v>
      </c>
      <c r="D41" s="57"/>
      <c r="E41" s="57"/>
      <c r="F41" s="57"/>
      <c r="G41" s="57"/>
    </row>
  </sheetData>
  <mergeCells count="12">
    <mergeCell ref="C38:G38"/>
    <mergeCell ref="C41:G41"/>
    <mergeCell ref="A3:B3"/>
    <mergeCell ref="A11:B11"/>
    <mergeCell ref="A19:B19"/>
    <mergeCell ref="A33:B33"/>
    <mergeCell ref="C4:G4"/>
    <mergeCell ref="C8:G8"/>
    <mergeCell ref="C16:G16"/>
    <mergeCell ref="C24:G24"/>
    <mergeCell ref="A26:B26"/>
    <mergeCell ref="C31:G3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opLeftCell="A21" workbookViewId="0">
      <selection activeCell="C45" sqref="C45"/>
    </sheetView>
  </sheetViews>
  <sheetFormatPr defaultColWidth="8.85546875" defaultRowHeight="12.75" x14ac:dyDescent="0.2"/>
  <cols>
    <col min="1" max="1" width="33.42578125" style="13" customWidth="1"/>
    <col min="2" max="2" width="58.42578125" customWidth="1"/>
  </cols>
  <sheetData>
    <row r="1" spans="1:7" ht="18" x14ac:dyDescent="0.25">
      <c r="A1" s="20" t="s">
        <v>65</v>
      </c>
      <c r="B1" s="13"/>
    </row>
    <row r="2" spans="1:7" ht="13.5" thickBot="1" x14ac:dyDescent="0.25">
      <c r="A2" s="21"/>
      <c r="B2" s="13"/>
    </row>
    <row r="3" spans="1:7" ht="13.5" thickBot="1" x14ac:dyDescent="0.25">
      <c r="A3" s="58" t="s">
        <v>66</v>
      </c>
      <c r="B3" s="59"/>
      <c r="C3" s="47">
        <v>1</v>
      </c>
      <c r="D3" s="47">
        <v>2</v>
      </c>
      <c r="E3" s="47">
        <v>3</v>
      </c>
      <c r="F3" s="47">
        <v>4</v>
      </c>
      <c r="G3" s="47">
        <v>5</v>
      </c>
    </row>
    <row r="4" spans="1:7" ht="36.75" thickBot="1" x14ac:dyDescent="0.25">
      <c r="A4" s="3" t="s">
        <v>66</v>
      </c>
      <c r="B4" s="4" t="s">
        <v>67</v>
      </c>
      <c r="C4" s="16" t="s">
        <v>162</v>
      </c>
      <c r="D4" s="16"/>
      <c r="E4" s="16"/>
      <c r="F4" s="16"/>
      <c r="G4" s="16"/>
    </row>
    <row r="5" spans="1:7" ht="13.5" thickBot="1" x14ac:dyDescent="0.25">
      <c r="A5" s="3"/>
      <c r="B5" s="43" t="s">
        <v>68</v>
      </c>
      <c r="C5" s="17"/>
      <c r="D5" s="17"/>
      <c r="E5" s="17"/>
      <c r="F5" s="17"/>
      <c r="G5" s="17"/>
    </row>
    <row r="6" spans="1:7" ht="13.5" thickBot="1" x14ac:dyDescent="0.25">
      <c r="A6" s="14" t="s">
        <v>21</v>
      </c>
      <c r="B6" s="2"/>
      <c r="C6" s="54">
        <f>SUM(COUNTA(C4:C4)*1,COUNTA(D4:D4)*2,COUNTA(E4:E4)*3,COUNTA(F4:F4)*4,COUNTA(G4:G4)*5)</f>
        <v>1</v>
      </c>
      <c r="D6" s="55"/>
      <c r="E6" s="55"/>
      <c r="F6" s="55"/>
      <c r="G6" s="56"/>
    </row>
    <row r="7" spans="1:7" x14ac:dyDescent="0.2">
      <c r="A7" s="21"/>
      <c r="B7" s="13"/>
    </row>
    <row r="8" spans="1:7" ht="13.5" thickBot="1" x14ac:dyDescent="0.25">
      <c r="A8" s="21"/>
      <c r="B8" s="13"/>
    </row>
    <row r="9" spans="1:7" ht="13.5" thickBot="1" x14ac:dyDescent="0.25">
      <c r="A9" s="58" t="s">
        <v>69</v>
      </c>
      <c r="B9" s="59"/>
      <c r="C9" s="47">
        <v>1</v>
      </c>
      <c r="D9" s="47">
        <v>2</v>
      </c>
      <c r="E9" s="47">
        <v>3</v>
      </c>
      <c r="F9" s="47">
        <v>4</v>
      </c>
      <c r="G9" s="47">
        <v>5</v>
      </c>
    </row>
    <row r="10" spans="1:7" ht="24.75" thickBot="1" x14ac:dyDescent="0.25">
      <c r="A10" s="1" t="s">
        <v>70</v>
      </c>
      <c r="B10" s="2" t="s">
        <v>71</v>
      </c>
      <c r="C10" s="16" t="s">
        <v>162</v>
      </c>
      <c r="D10" s="16"/>
      <c r="E10" s="16"/>
      <c r="F10" s="16"/>
      <c r="G10" s="16"/>
    </row>
    <row r="11" spans="1:7" ht="24.75" thickBot="1" x14ac:dyDescent="0.25">
      <c r="A11" s="3" t="s">
        <v>72</v>
      </c>
      <c r="B11" s="4" t="s">
        <v>73</v>
      </c>
      <c r="C11" s="17" t="s">
        <v>162</v>
      </c>
      <c r="D11" s="17"/>
      <c r="E11" s="17"/>
      <c r="F11" s="17"/>
      <c r="G11" s="17"/>
    </row>
    <row r="12" spans="1:7" ht="24.75" thickBot="1" x14ac:dyDescent="0.25">
      <c r="A12" s="14" t="s">
        <v>74</v>
      </c>
      <c r="B12" s="2" t="s">
        <v>75</v>
      </c>
      <c r="C12" s="16" t="s">
        <v>162</v>
      </c>
      <c r="D12" s="16"/>
      <c r="E12" s="16"/>
      <c r="F12" s="16"/>
      <c r="G12" s="16"/>
    </row>
    <row r="13" spans="1:7" ht="13.5" thickBot="1" x14ac:dyDescent="0.25">
      <c r="A13" s="15"/>
      <c r="B13" s="4" t="s">
        <v>76</v>
      </c>
      <c r="C13" s="17" t="s">
        <v>162</v>
      </c>
      <c r="D13" s="17"/>
      <c r="E13" s="17"/>
      <c r="F13" s="17"/>
      <c r="G13" s="17"/>
    </row>
    <row r="14" spans="1:7" ht="13.5" thickBot="1" x14ac:dyDescent="0.25">
      <c r="A14" s="14" t="s">
        <v>21</v>
      </c>
      <c r="B14" s="2"/>
      <c r="C14" s="54">
        <f>SUM(COUNTA(C10:C13)*1,COUNTA(D10:D13)*2,COUNTA(E10:E13)*3,COUNTA(F10:F13)*4,COUNTA(G10:G13)*5)</f>
        <v>4</v>
      </c>
      <c r="D14" s="55"/>
      <c r="E14" s="55"/>
      <c r="F14" s="55"/>
      <c r="G14" s="56"/>
    </row>
    <row r="15" spans="1:7" x14ac:dyDescent="0.2">
      <c r="A15" s="21"/>
      <c r="B15" s="13"/>
    </row>
    <row r="16" spans="1:7" ht="13.5" thickBot="1" x14ac:dyDescent="0.25">
      <c r="A16" s="21"/>
      <c r="B16" s="13"/>
    </row>
    <row r="17" spans="1:7" ht="13.5" thickBot="1" x14ac:dyDescent="0.25">
      <c r="A17" s="58" t="s">
        <v>77</v>
      </c>
      <c r="B17" s="59"/>
      <c r="C17" s="47">
        <v>1</v>
      </c>
      <c r="D17" s="47">
        <v>2</v>
      </c>
      <c r="E17" s="47">
        <v>3</v>
      </c>
      <c r="F17" s="47">
        <v>4</v>
      </c>
      <c r="G17" s="47">
        <v>5</v>
      </c>
    </row>
    <row r="18" spans="1:7" ht="24.75" thickBot="1" x14ac:dyDescent="0.25">
      <c r="A18" s="3" t="s">
        <v>77</v>
      </c>
      <c r="B18" s="4" t="s">
        <v>78</v>
      </c>
      <c r="C18" s="18" t="s">
        <v>162</v>
      </c>
      <c r="D18" s="18"/>
      <c r="E18" s="18"/>
      <c r="F18" s="18"/>
      <c r="G18" s="18"/>
    </row>
    <row r="19" spans="1:7" ht="13.5" thickBot="1" x14ac:dyDescent="0.25">
      <c r="A19" s="15"/>
      <c r="B19" s="4"/>
      <c r="C19" s="19"/>
      <c r="D19" s="19"/>
      <c r="E19" s="19"/>
      <c r="F19" s="19"/>
      <c r="G19" s="19"/>
    </row>
    <row r="20" spans="1:7" ht="13.5" thickBot="1" x14ac:dyDescent="0.25">
      <c r="A20" s="14" t="s">
        <v>21</v>
      </c>
      <c r="B20" s="2"/>
      <c r="C20" s="54">
        <f>SUM(COUNTA(C18:C19)*1,COUNTA(D18:D19)*2,COUNTA(E18:E19)*3,COUNTA(F18:F19)*4,COUNTA(G18:G19)*5)</f>
        <v>1</v>
      </c>
      <c r="D20" s="55"/>
      <c r="E20" s="55"/>
      <c r="F20" s="55"/>
      <c r="G20" s="56"/>
    </row>
    <row r="21" spans="1:7" x14ac:dyDescent="0.2">
      <c r="A21" s="21"/>
      <c r="B21" s="13"/>
    </row>
    <row r="22" spans="1:7" ht="13.5" thickBot="1" x14ac:dyDescent="0.25">
      <c r="A22" s="21"/>
      <c r="B22" s="13"/>
    </row>
    <row r="23" spans="1:7" ht="13.5" thickBot="1" x14ac:dyDescent="0.25">
      <c r="A23" s="58" t="s">
        <v>79</v>
      </c>
      <c r="B23" s="59"/>
      <c r="C23" s="47">
        <v>1</v>
      </c>
      <c r="D23" s="47">
        <v>2</v>
      </c>
      <c r="E23" s="47">
        <v>3</v>
      </c>
      <c r="F23" s="47">
        <v>4</v>
      </c>
      <c r="G23" s="47">
        <v>5</v>
      </c>
    </row>
    <row r="24" spans="1:7" ht="13.5" thickBot="1" x14ac:dyDescent="0.25">
      <c r="A24" s="1" t="s">
        <v>80</v>
      </c>
      <c r="B24" s="2" t="s">
        <v>81</v>
      </c>
      <c r="C24" s="2" t="s">
        <v>162</v>
      </c>
      <c r="D24" s="2"/>
      <c r="E24" s="2"/>
      <c r="F24" s="2"/>
      <c r="G24" s="2"/>
    </row>
    <row r="25" spans="1:7" ht="13.5" customHeight="1" thickBot="1" x14ac:dyDescent="0.25">
      <c r="A25" s="15" t="s">
        <v>82</v>
      </c>
      <c r="B25" s="4" t="s">
        <v>83</v>
      </c>
      <c r="C25" s="4" t="s">
        <v>162</v>
      </c>
      <c r="D25" s="4"/>
      <c r="E25" s="4"/>
      <c r="F25" s="4"/>
      <c r="G25" s="4"/>
    </row>
    <row r="26" spans="1:7" ht="13.5" thickBot="1" x14ac:dyDescent="0.25">
      <c r="A26" s="15"/>
      <c r="B26" s="4"/>
      <c r="C26" s="4"/>
      <c r="D26" s="4"/>
      <c r="E26" s="4"/>
      <c r="F26" s="4"/>
      <c r="G26" s="4"/>
    </row>
    <row r="27" spans="1:7" ht="13.5" thickBot="1" x14ac:dyDescent="0.25">
      <c r="A27" s="14" t="s">
        <v>21</v>
      </c>
      <c r="B27" s="2"/>
      <c r="C27" s="54">
        <f>SUM(COUNTA(C24:C26)*1,COUNTA(D24:D26)*2,COUNTA(E24:E26)*3,COUNTA(F24:F26)*4,COUNTA(G24:G26)*5)</f>
        <v>2</v>
      </c>
      <c r="D27" s="55"/>
      <c r="E27" s="55"/>
      <c r="F27" s="55"/>
      <c r="G27" s="56"/>
    </row>
    <row r="28" spans="1:7" x14ac:dyDescent="0.2">
      <c r="A28" s="34"/>
      <c r="B28" s="35"/>
      <c r="C28" s="36"/>
      <c r="D28" s="36"/>
      <c r="E28" s="36"/>
      <c r="F28" s="36"/>
      <c r="G28" s="36"/>
    </row>
    <row r="29" spans="1:7" ht="13.5" thickBot="1" x14ac:dyDescent="0.25">
      <c r="A29" s="34"/>
      <c r="B29" s="35"/>
      <c r="C29" s="36"/>
      <c r="D29" s="36"/>
      <c r="E29" s="36"/>
      <c r="F29" s="36"/>
      <c r="G29" s="36"/>
    </row>
    <row r="30" spans="1:7" ht="13.5" thickBot="1" x14ac:dyDescent="0.25">
      <c r="A30" s="58" t="s">
        <v>54</v>
      </c>
      <c r="B30" s="59"/>
      <c r="C30" s="47">
        <v>1</v>
      </c>
      <c r="D30" s="47">
        <v>2</v>
      </c>
      <c r="E30" s="47">
        <v>3</v>
      </c>
      <c r="F30" s="47">
        <v>4</v>
      </c>
      <c r="G30" s="47">
        <v>5</v>
      </c>
    </row>
    <row r="31" spans="1:7" ht="13.5" thickBot="1" x14ac:dyDescent="0.25">
      <c r="A31" s="1" t="s">
        <v>84</v>
      </c>
      <c r="B31" s="2" t="s">
        <v>85</v>
      </c>
      <c r="C31" s="2" t="s">
        <v>162</v>
      </c>
      <c r="D31" s="2"/>
      <c r="E31" s="2"/>
      <c r="F31" s="2"/>
      <c r="G31" s="2"/>
    </row>
    <row r="32" spans="1:7" ht="13.5" thickBot="1" x14ac:dyDescent="0.25">
      <c r="A32" s="15"/>
      <c r="B32" s="4" t="s">
        <v>86</v>
      </c>
      <c r="C32" s="4" t="s">
        <v>162</v>
      </c>
      <c r="D32" s="4"/>
      <c r="E32" s="4"/>
      <c r="F32" s="4"/>
      <c r="G32" s="4"/>
    </row>
    <row r="33" spans="1:7" ht="13.5" thickBot="1" x14ac:dyDescent="0.25">
      <c r="A33" s="15"/>
      <c r="B33" s="2" t="s">
        <v>87</v>
      </c>
      <c r="C33" s="2" t="s">
        <v>162</v>
      </c>
      <c r="D33" s="2"/>
      <c r="E33" s="2"/>
      <c r="F33" s="2"/>
      <c r="G33" s="2"/>
    </row>
    <row r="34" spans="1:7" ht="13.5" thickBot="1" x14ac:dyDescent="0.25">
      <c r="A34" s="15"/>
      <c r="B34" s="4" t="s">
        <v>88</v>
      </c>
      <c r="C34" s="4" t="s">
        <v>162</v>
      </c>
      <c r="D34" s="4"/>
      <c r="E34" s="4"/>
      <c r="F34" s="4"/>
      <c r="G34" s="4"/>
    </row>
    <row r="35" spans="1:7" ht="13.5" thickBot="1" x14ac:dyDescent="0.25">
      <c r="A35" s="15" t="s">
        <v>89</v>
      </c>
      <c r="B35" s="2" t="s">
        <v>90</v>
      </c>
      <c r="C35" s="2" t="s">
        <v>162</v>
      </c>
      <c r="D35" s="2"/>
      <c r="E35" s="2"/>
      <c r="F35" s="2"/>
      <c r="G35" s="2"/>
    </row>
    <row r="36" spans="1:7" ht="13.5" thickBot="1" x14ac:dyDescent="0.25">
      <c r="A36" s="15"/>
      <c r="B36" s="4" t="s">
        <v>91</v>
      </c>
      <c r="C36" s="4" t="s">
        <v>162</v>
      </c>
      <c r="D36" s="4"/>
      <c r="E36" s="4"/>
      <c r="F36" s="4"/>
      <c r="G36" s="4"/>
    </row>
    <row r="37" spans="1:7" ht="24.75" thickBot="1" x14ac:dyDescent="0.25">
      <c r="A37" s="15"/>
      <c r="B37" s="2" t="s">
        <v>92</v>
      </c>
      <c r="C37" s="2" t="s">
        <v>162</v>
      </c>
      <c r="D37" s="2"/>
      <c r="E37" s="2"/>
      <c r="F37" s="2"/>
      <c r="G37" s="2"/>
    </row>
    <row r="38" spans="1:7" ht="13.5" thickBot="1" x14ac:dyDescent="0.25">
      <c r="A38" s="15"/>
      <c r="B38" s="2" t="s">
        <v>93</v>
      </c>
      <c r="C38" s="2" t="s">
        <v>162</v>
      </c>
      <c r="D38" s="2"/>
      <c r="E38" s="2"/>
      <c r="F38" s="2"/>
      <c r="G38" s="2"/>
    </row>
    <row r="39" spans="1:7" ht="13.5" thickBot="1" x14ac:dyDescent="0.25">
      <c r="A39" s="15"/>
      <c r="B39" s="4" t="s">
        <v>94</v>
      </c>
      <c r="C39" s="4" t="s">
        <v>162</v>
      </c>
      <c r="D39" s="4"/>
      <c r="E39" s="4"/>
      <c r="F39" s="4"/>
      <c r="G39" s="4"/>
    </row>
    <row r="40" spans="1:7" ht="13.5" thickBot="1" x14ac:dyDescent="0.25">
      <c r="A40" s="15"/>
      <c r="B40" s="2" t="s">
        <v>95</v>
      </c>
      <c r="C40" s="2" t="s">
        <v>162</v>
      </c>
      <c r="D40" s="2"/>
      <c r="E40" s="2"/>
      <c r="F40" s="2"/>
      <c r="G40" s="2"/>
    </row>
    <row r="41" spans="1:7" ht="13.5" thickBot="1" x14ac:dyDescent="0.25">
      <c r="A41" s="15"/>
      <c r="B41" s="4"/>
      <c r="C41" s="4"/>
      <c r="D41" s="4"/>
      <c r="E41" s="4"/>
      <c r="F41" s="4"/>
      <c r="G41" s="4"/>
    </row>
    <row r="42" spans="1:7" ht="13.5" thickBot="1" x14ac:dyDescent="0.25">
      <c r="A42" s="14" t="s">
        <v>21</v>
      </c>
      <c r="B42" s="2"/>
      <c r="C42" s="54">
        <f>SUM(COUNTA(C31:C41)*1,COUNTA(D31:D41)*2,COUNTA(E31:E41)*3,COUNTA(F31:F41)*4,COUNTA(G31:G41)*5)</f>
        <v>10</v>
      </c>
      <c r="D42" s="55"/>
      <c r="E42" s="55"/>
      <c r="F42" s="55"/>
      <c r="G42" s="56"/>
    </row>
    <row r="43" spans="1:7" ht="13.5" thickBot="1" x14ac:dyDescent="0.25">
      <c r="A43" s="21"/>
      <c r="B43" s="13"/>
    </row>
    <row r="44" spans="1:7" ht="13.5" thickBot="1" x14ac:dyDescent="0.25">
      <c r="A44" s="58" t="s">
        <v>158</v>
      </c>
      <c r="B44" s="59"/>
      <c r="C44" s="50">
        <v>1</v>
      </c>
      <c r="D44" s="50">
        <v>2</v>
      </c>
      <c r="E44" s="50">
        <v>3</v>
      </c>
      <c r="F44" s="50">
        <v>4</v>
      </c>
      <c r="G44" s="50">
        <v>5</v>
      </c>
    </row>
    <row r="45" spans="1:7" ht="13.5" thickBot="1" x14ac:dyDescent="0.25">
      <c r="A45" s="3" t="s">
        <v>159</v>
      </c>
      <c r="B45" s="4" t="s">
        <v>160</v>
      </c>
      <c r="C45" s="18" t="s">
        <v>162</v>
      </c>
      <c r="D45" s="18"/>
      <c r="E45" s="18"/>
      <c r="F45" s="18"/>
      <c r="G45" s="18"/>
    </row>
    <row r="46" spans="1:7" ht="13.5" thickBot="1" x14ac:dyDescent="0.25">
      <c r="A46" s="15"/>
      <c r="B46" s="4"/>
      <c r="C46" s="19"/>
      <c r="D46" s="19"/>
      <c r="E46" s="19"/>
      <c r="F46" s="19"/>
      <c r="G46" s="19"/>
    </row>
    <row r="47" spans="1:7" ht="13.5" thickBot="1" x14ac:dyDescent="0.25">
      <c r="A47" s="14" t="s">
        <v>21</v>
      </c>
      <c r="B47" s="2"/>
      <c r="C47" s="54">
        <f>SUM(COUNTA(C45:C46)*1,COUNTA(D45:D46)*2,COUNTA(E45:E46)*3,COUNTA(F45:F46)*4,COUNTA(G45:G46)*5)</f>
        <v>1</v>
      </c>
      <c r="D47" s="55"/>
      <c r="E47" s="55"/>
      <c r="F47" s="55"/>
      <c r="G47" s="56"/>
    </row>
    <row r="48" spans="1:7" x14ac:dyDescent="0.2">
      <c r="A48" s="21"/>
      <c r="B48" s="13"/>
    </row>
    <row r="49" spans="1:7" x14ac:dyDescent="0.2">
      <c r="A49" s="22" t="s">
        <v>165</v>
      </c>
      <c r="B49" s="13"/>
      <c r="C49" s="57">
        <f>C6+C14+C20+C27+C42+C47</f>
        <v>19</v>
      </c>
      <c r="D49" s="57"/>
      <c r="E49" s="57"/>
      <c r="F49" s="57"/>
      <c r="G49" s="57"/>
    </row>
  </sheetData>
  <mergeCells count="13">
    <mergeCell ref="C20:G20"/>
    <mergeCell ref="A23:B23"/>
    <mergeCell ref="C27:G27"/>
    <mergeCell ref="C49:G49"/>
    <mergeCell ref="A3:B3"/>
    <mergeCell ref="C6:G6"/>
    <mergeCell ref="A9:B9"/>
    <mergeCell ref="C14:G14"/>
    <mergeCell ref="A17:B17"/>
    <mergeCell ref="A30:B30"/>
    <mergeCell ref="C42:G42"/>
    <mergeCell ref="A44:B44"/>
    <mergeCell ref="C47:G47"/>
  </mergeCells>
  <hyperlinks>
    <hyperlink ref="B5"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topLeftCell="A26" zoomScale="85" zoomScaleNormal="85" workbookViewId="0">
      <selection activeCell="C55" sqref="C55:G55"/>
    </sheetView>
  </sheetViews>
  <sheetFormatPr defaultColWidth="8.85546875" defaultRowHeight="12.75" x14ac:dyDescent="0.2"/>
  <cols>
    <col min="1" max="1" width="34.7109375" customWidth="1"/>
    <col min="2" max="2" width="45.42578125" customWidth="1"/>
  </cols>
  <sheetData>
    <row r="1" spans="1:27" ht="18" x14ac:dyDescent="0.25">
      <c r="A1" s="11" t="s">
        <v>96</v>
      </c>
      <c r="B1" s="13"/>
      <c r="AA1" t="s">
        <v>136</v>
      </c>
    </row>
    <row r="2" spans="1:27" ht="13.5" thickBot="1" x14ac:dyDescent="0.25">
      <c r="A2" s="10"/>
      <c r="B2" s="13"/>
      <c r="AA2" t="s">
        <v>163</v>
      </c>
    </row>
    <row r="3" spans="1:27" ht="13.5" thickBot="1" x14ac:dyDescent="0.25">
      <c r="A3" s="58" t="s">
        <v>97</v>
      </c>
      <c r="B3" s="59"/>
      <c r="C3" s="47">
        <v>1</v>
      </c>
      <c r="D3" s="47">
        <v>2</v>
      </c>
      <c r="E3" s="47">
        <v>3</v>
      </c>
      <c r="F3" s="47">
        <v>4</v>
      </c>
      <c r="G3" s="47">
        <v>5</v>
      </c>
    </row>
    <row r="4" spans="1:27" ht="72.75" thickBot="1" x14ac:dyDescent="0.25">
      <c r="A4" s="1" t="s">
        <v>97</v>
      </c>
      <c r="B4" s="2" t="s">
        <v>98</v>
      </c>
      <c r="C4" s="1" t="s">
        <v>162</v>
      </c>
      <c r="D4" s="2"/>
      <c r="E4" s="1"/>
      <c r="F4" s="2"/>
      <c r="G4" s="1"/>
    </row>
    <row r="5" spans="1:27" ht="13.5" thickBot="1" x14ac:dyDescent="0.25">
      <c r="A5" s="1"/>
      <c r="B5" s="2" t="s">
        <v>99</v>
      </c>
      <c r="C5" s="14" t="s">
        <v>162</v>
      </c>
      <c r="D5" s="2"/>
      <c r="E5" s="14"/>
      <c r="F5" s="2"/>
      <c r="G5" s="14"/>
    </row>
    <row r="6" spans="1:27" ht="36.75" thickBot="1" x14ac:dyDescent="0.25">
      <c r="A6" s="3" t="s">
        <v>100</v>
      </c>
      <c r="B6" s="4" t="s">
        <v>101</v>
      </c>
      <c r="C6" s="15" t="s">
        <v>162</v>
      </c>
      <c r="D6" s="4"/>
      <c r="E6" s="15"/>
      <c r="F6" s="4"/>
      <c r="G6" s="15"/>
    </row>
    <row r="7" spans="1:27" ht="13.5" thickBot="1" x14ac:dyDescent="0.25">
      <c r="A7" s="14" t="s">
        <v>102</v>
      </c>
      <c r="B7" s="2" t="s">
        <v>103</v>
      </c>
      <c r="C7" s="14" t="s">
        <v>162</v>
      </c>
      <c r="D7" s="2"/>
      <c r="E7" s="14"/>
      <c r="F7" s="2"/>
      <c r="G7" s="14"/>
    </row>
    <row r="8" spans="1:27" ht="13.5" thickBot="1" x14ac:dyDescent="0.25">
      <c r="A8" s="15"/>
      <c r="B8" s="4"/>
      <c r="C8" s="15"/>
      <c r="D8" s="4"/>
      <c r="E8" s="15"/>
      <c r="F8" s="4"/>
      <c r="G8" s="15"/>
    </row>
    <row r="9" spans="1:27" ht="13.5" thickBot="1" x14ac:dyDescent="0.25">
      <c r="A9" s="14" t="s">
        <v>21</v>
      </c>
      <c r="B9" s="2"/>
      <c r="C9" s="54">
        <f>SUM(COUNTA(C4:C8)*1,COUNTA(D4:D8)*2,COUNTA(E4:E8)*3,COUNTA(F4:F8)*4,COUNTA(G4:G8)*5)</f>
        <v>4</v>
      </c>
      <c r="D9" s="55"/>
      <c r="E9" s="55"/>
      <c r="F9" s="55"/>
      <c r="G9" s="56"/>
    </row>
    <row r="10" spans="1:27" x14ac:dyDescent="0.2">
      <c r="A10" s="10"/>
      <c r="B10" s="13"/>
    </row>
    <row r="11" spans="1:27" ht="13.5" thickBot="1" x14ac:dyDescent="0.25">
      <c r="A11" s="10"/>
      <c r="B11" s="13"/>
    </row>
    <row r="12" spans="1:27" ht="13.5" thickBot="1" x14ac:dyDescent="0.25">
      <c r="A12" s="58" t="s">
        <v>104</v>
      </c>
      <c r="B12" s="59"/>
      <c r="C12" s="47">
        <v>1</v>
      </c>
      <c r="D12" s="47">
        <v>2</v>
      </c>
      <c r="E12" s="47">
        <v>3</v>
      </c>
      <c r="F12" s="47">
        <v>4</v>
      </c>
      <c r="G12" s="47">
        <v>5</v>
      </c>
    </row>
    <row r="13" spans="1:27" ht="36.75" thickBot="1" x14ac:dyDescent="0.25">
      <c r="A13" s="3" t="s">
        <v>104</v>
      </c>
      <c r="B13" s="4" t="s">
        <v>105</v>
      </c>
      <c r="C13" s="16" t="s">
        <v>162</v>
      </c>
      <c r="D13" s="16"/>
      <c r="E13" s="16"/>
      <c r="F13" s="16"/>
      <c r="G13" s="16"/>
    </row>
    <row r="14" spans="1:27" ht="36.75" thickBot="1" x14ac:dyDescent="0.25">
      <c r="A14" s="3" t="s">
        <v>106</v>
      </c>
      <c r="B14" s="4" t="s">
        <v>107</v>
      </c>
      <c r="C14" s="17" t="s">
        <v>162</v>
      </c>
      <c r="D14" s="17"/>
      <c r="E14" s="17"/>
      <c r="F14" s="17"/>
      <c r="G14" s="17"/>
    </row>
    <row r="15" spans="1:27" ht="36.75" thickBot="1" x14ac:dyDescent="0.25">
      <c r="A15" s="14" t="s">
        <v>108</v>
      </c>
      <c r="B15" s="2" t="s">
        <v>109</v>
      </c>
      <c r="C15" s="16" t="s">
        <v>162</v>
      </c>
      <c r="D15" s="16"/>
      <c r="E15" s="16"/>
      <c r="F15" s="16"/>
      <c r="G15" s="16"/>
    </row>
    <row r="16" spans="1:27" ht="13.5" thickBot="1" x14ac:dyDescent="0.25">
      <c r="A16" s="15"/>
      <c r="B16" s="4"/>
      <c r="C16" s="17"/>
      <c r="D16" s="17"/>
      <c r="E16" s="17"/>
      <c r="F16" s="17"/>
      <c r="G16" s="17"/>
    </row>
    <row r="17" spans="1:7" ht="13.5" thickBot="1" x14ac:dyDescent="0.25">
      <c r="A17" s="14" t="s">
        <v>21</v>
      </c>
      <c r="B17" s="2"/>
      <c r="C17" s="54">
        <f>SUM(COUNTA(C13:C16)*1,COUNTA(D13:D16)*2,COUNTA(E13:E16)*3,COUNTA(F13:F16)*4,COUNTA(G13:G16)*5)</f>
        <v>3</v>
      </c>
      <c r="D17" s="55"/>
      <c r="E17" s="55"/>
      <c r="F17" s="55"/>
      <c r="G17" s="56"/>
    </row>
    <row r="18" spans="1:7" x14ac:dyDescent="0.2">
      <c r="A18" s="10"/>
      <c r="B18" s="13"/>
    </row>
    <row r="19" spans="1:7" ht="13.5" thickBot="1" x14ac:dyDescent="0.25">
      <c r="A19" s="10"/>
      <c r="B19" s="13"/>
    </row>
    <row r="20" spans="1:7" ht="13.5" thickBot="1" x14ac:dyDescent="0.25">
      <c r="A20" s="58" t="s">
        <v>110</v>
      </c>
      <c r="B20" s="59"/>
      <c r="C20" s="47">
        <v>1</v>
      </c>
      <c r="D20" s="47">
        <v>2</v>
      </c>
      <c r="E20" s="47">
        <v>3</v>
      </c>
      <c r="F20" s="47">
        <v>4</v>
      </c>
      <c r="G20" s="47">
        <v>5</v>
      </c>
    </row>
    <row r="21" spans="1:7" ht="48.75" thickBot="1" x14ac:dyDescent="0.25">
      <c r="A21" s="14" t="s">
        <v>110</v>
      </c>
      <c r="B21" s="14" t="s">
        <v>111</v>
      </c>
      <c r="C21" s="14" t="s">
        <v>162</v>
      </c>
      <c r="D21" s="14"/>
      <c r="E21" s="14"/>
      <c r="F21" s="14"/>
      <c r="G21" s="14"/>
    </row>
    <row r="22" spans="1:7" ht="48.75" thickBot="1" x14ac:dyDescent="0.25">
      <c r="A22" s="15" t="s">
        <v>112</v>
      </c>
      <c r="B22" s="15" t="s">
        <v>113</v>
      </c>
      <c r="C22" s="15" t="s">
        <v>162</v>
      </c>
      <c r="D22" s="15"/>
      <c r="E22" s="15"/>
      <c r="F22" s="15"/>
      <c r="G22" s="15"/>
    </row>
    <row r="23" spans="1:7" ht="13.5" thickBot="1" x14ac:dyDescent="0.25">
      <c r="A23" s="14" t="s">
        <v>114</v>
      </c>
      <c r="B23" s="14" t="s">
        <v>115</v>
      </c>
      <c r="C23" s="14" t="s">
        <v>162</v>
      </c>
      <c r="D23" s="14"/>
      <c r="E23" s="14"/>
      <c r="F23" s="14"/>
      <c r="G23" s="14"/>
    </row>
    <row r="24" spans="1:7" ht="13.5" thickBot="1" x14ac:dyDescent="0.25">
      <c r="A24" s="63" t="s">
        <v>116</v>
      </c>
      <c r="B24" s="15" t="s">
        <v>117</v>
      </c>
      <c r="C24" s="15" t="s">
        <v>162</v>
      </c>
      <c r="D24" s="15"/>
      <c r="E24" s="15"/>
      <c r="F24" s="15"/>
      <c r="G24" s="15"/>
    </row>
    <row r="25" spans="1:7" ht="13.5" thickBot="1" x14ac:dyDescent="0.25">
      <c r="A25" s="64"/>
      <c r="B25" s="14" t="s">
        <v>118</v>
      </c>
      <c r="C25" s="14" t="s">
        <v>162</v>
      </c>
      <c r="D25" s="14"/>
      <c r="E25" s="14"/>
      <c r="F25" s="14"/>
      <c r="G25" s="14"/>
    </row>
    <row r="26" spans="1:7" ht="13.5" thickBot="1" x14ac:dyDescent="0.25">
      <c r="A26" s="64"/>
      <c r="B26" s="15" t="s">
        <v>119</v>
      </c>
      <c r="C26" s="15" t="s">
        <v>162</v>
      </c>
      <c r="D26" s="15"/>
      <c r="E26" s="15"/>
      <c r="F26" s="15"/>
      <c r="G26" s="15"/>
    </row>
    <row r="27" spans="1:7" ht="13.5" thickBot="1" x14ac:dyDescent="0.25">
      <c r="A27" s="64"/>
      <c r="B27" s="14" t="s">
        <v>120</v>
      </c>
      <c r="C27" s="14" t="s">
        <v>162</v>
      </c>
      <c r="D27" s="14"/>
      <c r="E27" s="14"/>
      <c r="F27" s="14"/>
      <c r="G27" s="14"/>
    </row>
    <row r="28" spans="1:7" ht="13.5" thickBot="1" x14ac:dyDescent="0.25">
      <c r="A28" s="64"/>
      <c r="B28" s="15" t="s">
        <v>121</v>
      </c>
      <c r="C28" s="15" t="s">
        <v>162</v>
      </c>
      <c r="D28" s="15"/>
      <c r="E28" s="15"/>
      <c r="F28" s="15"/>
      <c r="G28" s="15"/>
    </row>
    <row r="29" spans="1:7" ht="13.5" thickBot="1" x14ac:dyDescent="0.25">
      <c r="A29" s="64"/>
      <c r="B29" s="14" t="s">
        <v>122</v>
      </c>
      <c r="C29" s="14" t="s">
        <v>162</v>
      </c>
      <c r="D29" s="14"/>
      <c r="E29" s="14"/>
      <c r="F29" s="14"/>
      <c r="G29" s="14"/>
    </row>
    <row r="30" spans="1:7" ht="13.5" thickBot="1" x14ac:dyDescent="0.25">
      <c r="A30" s="64"/>
      <c r="B30" s="15" t="s">
        <v>123</v>
      </c>
      <c r="C30" s="15" t="s">
        <v>162</v>
      </c>
      <c r="D30" s="15"/>
      <c r="E30" s="15"/>
      <c r="F30" s="15"/>
      <c r="G30" s="15"/>
    </row>
    <row r="31" spans="1:7" ht="13.5" thickBot="1" x14ac:dyDescent="0.25">
      <c r="A31" s="64"/>
      <c r="B31" s="14" t="s">
        <v>124</v>
      </c>
      <c r="C31" s="14" t="s">
        <v>162</v>
      </c>
      <c r="D31" s="14"/>
      <c r="E31" s="14"/>
      <c r="F31" s="14"/>
      <c r="G31" s="14"/>
    </row>
    <row r="32" spans="1:7" ht="13.5" thickBot="1" x14ac:dyDescent="0.25">
      <c r="A32" s="64"/>
      <c r="B32" s="46" t="s">
        <v>125</v>
      </c>
      <c r="C32" s="15" t="s">
        <v>162</v>
      </c>
      <c r="D32" s="15"/>
      <c r="E32" s="15"/>
      <c r="F32" s="15"/>
      <c r="G32" s="15"/>
    </row>
    <row r="33" spans="1:7" ht="13.5" thickBot="1" x14ac:dyDescent="0.25">
      <c r="A33" s="65"/>
      <c r="B33" s="14" t="s">
        <v>126</v>
      </c>
      <c r="C33" s="14" t="s">
        <v>162</v>
      </c>
      <c r="D33" s="14"/>
      <c r="E33" s="14"/>
      <c r="F33" s="14"/>
      <c r="G33" s="14"/>
    </row>
    <row r="34" spans="1:7" ht="13.5" thickBot="1" x14ac:dyDescent="0.25">
      <c r="A34" s="49"/>
      <c r="B34" s="15" t="s">
        <v>127</v>
      </c>
      <c r="C34" s="48" t="s">
        <v>162</v>
      </c>
      <c r="D34" s="48"/>
      <c r="E34" s="48"/>
      <c r="F34" s="48"/>
      <c r="G34" s="48"/>
    </row>
    <row r="35" spans="1:7" ht="13.5" thickBot="1" x14ac:dyDescent="0.25">
      <c r="A35" s="14" t="s">
        <v>128</v>
      </c>
      <c r="B35" s="14"/>
      <c r="C35" s="60">
        <f>SUM(COUNTA(C21:C34)*1,COUNTA(D21:D34)*2,COUNTA(E21:E34)*3,COUNTA(F21:F34)*4,COUNTA(G21:G34)*5)</f>
        <v>14</v>
      </c>
      <c r="D35" s="61"/>
      <c r="E35" s="61"/>
      <c r="F35" s="61"/>
      <c r="G35" s="62"/>
    </row>
    <row r="36" spans="1:7" ht="61.5" customHeight="1" thickBot="1" x14ac:dyDescent="0.25">
      <c r="A36" s="15"/>
      <c r="B36" s="39" t="s">
        <v>129</v>
      </c>
      <c r="C36" s="15" t="s">
        <v>130</v>
      </c>
      <c r="D36" s="15" t="s">
        <v>131</v>
      </c>
      <c r="E36" s="15" t="s">
        <v>132</v>
      </c>
      <c r="F36" s="15" t="s">
        <v>133</v>
      </c>
      <c r="G36" s="15" t="s">
        <v>134</v>
      </c>
    </row>
    <row r="37" spans="1:7" ht="13.5" thickBot="1" x14ac:dyDescent="0.25">
      <c r="A37" s="14" t="s">
        <v>135</v>
      </c>
      <c r="B37" s="14"/>
      <c r="C37" s="9" t="s">
        <v>136</v>
      </c>
      <c r="D37" s="9" t="s">
        <v>136</v>
      </c>
      <c r="E37" s="9" t="s">
        <v>136</v>
      </c>
      <c r="F37" s="9" t="s">
        <v>136</v>
      </c>
      <c r="G37" s="9" t="s">
        <v>136</v>
      </c>
    </row>
    <row r="38" spans="1:7" ht="13.5" thickBot="1" x14ac:dyDescent="0.25">
      <c r="A38" s="15" t="s">
        <v>137</v>
      </c>
      <c r="B38" s="15"/>
      <c r="C38" s="9" t="s">
        <v>136</v>
      </c>
      <c r="D38" s="9" t="s">
        <v>136</v>
      </c>
      <c r="E38" s="9" t="s">
        <v>136</v>
      </c>
      <c r="F38" s="9" t="s">
        <v>136</v>
      </c>
      <c r="G38" s="9" t="s">
        <v>136</v>
      </c>
    </row>
    <row r="39" spans="1:7" ht="13.5" thickBot="1" x14ac:dyDescent="0.25">
      <c r="A39" s="14" t="s">
        <v>138</v>
      </c>
      <c r="B39" s="14"/>
      <c r="C39" s="9" t="s">
        <v>136</v>
      </c>
      <c r="D39" s="9" t="s">
        <v>136</v>
      </c>
      <c r="E39" s="9" t="s">
        <v>136</v>
      </c>
      <c r="F39" s="9" t="s">
        <v>136</v>
      </c>
      <c r="G39" s="9" t="s">
        <v>136</v>
      </c>
    </row>
    <row r="40" spans="1:7" ht="13.5" thickBot="1" x14ac:dyDescent="0.25">
      <c r="A40" s="15" t="s">
        <v>128</v>
      </c>
      <c r="B40" s="15"/>
      <c r="C40">
        <f>COUNTIF(C37:C39,"J")</f>
        <v>0</v>
      </c>
      <c r="D40">
        <f>COUNTIF(D37:D39,"J")</f>
        <v>0</v>
      </c>
      <c r="E40">
        <f>COUNTIF(E37:E39,"J")</f>
        <v>0</v>
      </c>
      <c r="F40">
        <f>COUNTIF(F37:F39,"J")</f>
        <v>0</v>
      </c>
      <c r="G40">
        <f>COUNTIF(G37:G39,"J")</f>
        <v>0</v>
      </c>
    </row>
    <row r="41" spans="1:7" ht="13.5" thickBot="1" x14ac:dyDescent="0.25">
      <c r="A41" s="14"/>
      <c r="B41" s="14"/>
      <c r="C41" s="14"/>
      <c r="D41" s="14"/>
      <c r="E41" s="14"/>
      <c r="F41" s="14"/>
      <c r="G41" s="14"/>
    </row>
    <row r="42" spans="1:7" ht="24.75" thickBot="1" x14ac:dyDescent="0.25">
      <c r="A42" s="15" t="s">
        <v>139</v>
      </c>
      <c r="B42" s="15"/>
      <c r="C42" s="66">
        <f>SUM(C40:G40)+C35</f>
        <v>14</v>
      </c>
      <c r="D42" s="67"/>
      <c r="E42" s="67"/>
      <c r="F42" s="67"/>
      <c r="G42" s="68"/>
    </row>
    <row r="43" spans="1:7" ht="13.5" thickBot="1" x14ac:dyDescent="0.25">
      <c r="C43" s="15"/>
      <c r="D43" s="15"/>
      <c r="E43" s="15"/>
      <c r="F43" s="15"/>
      <c r="G43" s="15"/>
    </row>
    <row r="44" spans="1:7" ht="13.5" thickBot="1" x14ac:dyDescent="0.25">
      <c r="A44" s="15"/>
      <c r="B44" s="15"/>
      <c r="C44" s="15"/>
      <c r="D44" s="15"/>
      <c r="E44" s="15"/>
      <c r="F44" s="15"/>
      <c r="G44" s="15"/>
    </row>
    <row r="45" spans="1:7" ht="13.5" thickBot="1" x14ac:dyDescent="0.25">
      <c r="A45" s="14"/>
      <c r="B45" s="14"/>
      <c r="C45" s="14"/>
      <c r="D45" s="14"/>
      <c r="E45" s="14"/>
      <c r="F45" s="14"/>
      <c r="G45" s="14"/>
    </row>
    <row r="46" spans="1:7" ht="13.5" thickBot="1" x14ac:dyDescent="0.25">
      <c r="A46" s="38"/>
      <c r="B46" s="38"/>
      <c r="C46" s="38"/>
      <c r="D46" s="38"/>
      <c r="E46" s="38"/>
      <c r="F46" s="38"/>
      <c r="G46" s="38"/>
    </row>
    <row r="47" spans="1:7" ht="13.5" thickBot="1" x14ac:dyDescent="0.25">
      <c r="A47" s="58" t="s">
        <v>140</v>
      </c>
      <c r="B47" s="59"/>
      <c r="C47" s="47">
        <v>1</v>
      </c>
      <c r="D47" s="47">
        <v>2</v>
      </c>
      <c r="E47" s="47">
        <v>3</v>
      </c>
      <c r="F47" s="47">
        <v>4</v>
      </c>
      <c r="G47" s="47">
        <v>5</v>
      </c>
    </row>
    <row r="48" spans="1:7" ht="24.75" thickBot="1" x14ac:dyDescent="0.25">
      <c r="A48" s="15" t="s">
        <v>140</v>
      </c>
      <c r="B48" s="15" t="s">
        <v>141</v>
      </c>
      <c r="C48" s="4" t="s">
        <v>162</v>
      </c>
      <c r="D48" s="4"/>
      <c r="E48" s="4"/>
      <c r="F48" s="4"/>
      <c r="G48" s="4"/>
    </row>
    <row r="49" spans="1:7" ht="48.75" thickBot="1" x14ac:dyDescent="0.25">
      <c r="A49" s="14"/>
      <c r="B49" s="14" t="s">
        <v>142</v>
      </c>
      <c r="C49" s="2" t="s">
        <v>162</v>
      </c>
      <c r="D49" s="2"/>
      <c r="E49" s="2"/>
      <c r="F49" s="2"/>
      <c r="G49" s="2"/>
    </row>
    <row r="50" spans="1:7" ht="13.5" thickBot="1" x14ac:dyDescent="0.25">
      <c r="A50" s="15"/>
      <c r="B50" s="15"/>
      <c r="C50" s="15"/>
      <c r="D50" s="15"/>
      <c r="E50" s="15"/>
      <c r="F50" s="15"/>
      <c r="G50" s="15"/>
    </row>
    <row r="51" spans="1:7" ht="13.5" thickBot="1" x14ac:dyDescent="0.25">
      <c r="A51" s="14"/>
      <c r="B51" s="14"/>
      <c r="C51" s="14"/>
      <c r="D51" s="14"/>
      <c r="E51" s="14"/>
      <c r="F51" s="14"/>
      <c r="G51" s="14"/>
    </row>
    <row r="52" spans="1:7" ht="13.5" thickBot="1" x14ac:dyDescent="0.25">
      <c r="A52" s="15" t="s">
        <v>21</v>
      </c>
      <c r="B52" s="15"/>
      <c r="C52" s="66">
        <f>SUM(COUNTA(C48:C51)*1,COUNTA(D48:D51)*2,COUNTA(E48:E51)*3,COUNTA(F48:F51)*4,COUNTA(G48:G51)*5)</f>
        <v>2</v>
      </c>
      <c r="D52" s="67"/>
      <c r="E52" s="67"/>
      <c r="F52" s="67"/>
      <c r="G52" s="68"/>
    </row>
    <row r="53" spans="1:7" ht="13.5" thickBot="1" x14ac:dyDescent="0.25">
      <c r="A53" s="14"/>
      <c r="B53" s="14"/>
      <c r="C53" s="14"/>
      <c r="D53" s="14"/>
      <c r="E53" s="14"/>
      <c r="F53" s="14"/>
      <c r="G53" s="14"/>
    </row>
    <row r="54" spans="1:7" ht="13.5" thickBot="1" x14ac:dyDescent="0.25">
      <c r="A54" s="15"/>
      <c r="B54" s="15"/>
      <c r="C54" s="15"/>
      <c r="D54" s="15"/>
      <c r="E54" s="15"/>
      <c r="F54" s="15"/>
      <c r="G54" s="15"/>
    </row>
    <row r="55" spans="1:7" ht="24.75" thickBot="1" x14ac:dyDescent="0.25">
      <c r="A55" s="14" t="s">
        <v>143</v>
      </c>
      <c r="B55" s="14"/>
      <c r="C55" s="60">
        <f>C9+C17+C52+C42</f>
        <v>23</v>
      </c>
      <c r="D55" s="61"/>
      <c r="E55" s="61"/>
      <c r="F55" s="61"/>
      <c r="G55" s="62"/>
    </row>
    <row r="56" spans="1:7" ht="13.5" thickBot="1" x14ac:dyDescent="0.25">
      <c r="A56" s="15"/>
      <c r="B56" s="15"/>
      <c r="C56" s="15"/>
      <c r="D56" s="15"/>
      <c r="E56" s="15"/>
      <c r="F56" s="15"/>
      <c r="G56" s="15"/>
    </row>
    <row r="57" spans="1:7" ht="13.5" thickBot="1" x14ac:dyDescent="0.25">
      <c r="A57" s="14"/>
      <c r="B57" s="14"/>
      <c r="C57" s="14"/>
      <c r="D57" s="14"/>
      <c r="E57" s="14"/>
      <c r="F57" s="14"/>
      <c r="G57" s="14"/>
    </row>
  </sheetData>
  <mergeCells count="11">
    <mergeCell ref="A3:B3"/>
    <mergeCell ref="C9:G9"/>
    <mergeCell ref="A12:B12"/>
    <mergeCell ref="C17:G17"/>
    <mergeCell ref="A20:B20"/>
    <mergeCell ref="C55:G55"/>
    <mergeCell ref="A24:A33"/>
    <mergeCell ref="A47:B47"/>
    <mergeCell ref="C35:G35"/>
    <mergeCell ref="C42:G42"/>
    <mergeCell ref="C52:G52"/>
  </mergeCells>
  <dataValidations count="1">
    <dataValidation type="list" allowBlank="1" showInputMessage="1" showErrorMessage="1" promptTitle="Alleen J/N of J (zonder spatie)" sqref="C37:G39">
      <formula1>$AA$1:$AA$2</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workbookViewId="0">
      <selection activeCell="B14" sqref="B14:F14"/>
    </sheetView>
  </sheetViews>
  <sheetFormatPr defaultColWidth="8.85546875" defaultRowHeight="12.75" x14ac:dyDescent="0.2"/>
  <cols>
    <col min="1" max="1" width="48.85546875" customWidth="1"/>
    <col min="2" max="6" width="8.85546875" customWidth="1"/>
  </cols>
  <sheetData>
    <row r="1" spans="1:27" ht="48.75" thickBot="1" x14ac:dyDescent="0.25">
      <c r="A1" s="5" t="s">
        <v>144</v>
      </c>
      <c r="B1" s="72" t="s">
        <v>145</v>
      </c>
      <c r="C1" s="73"/>
      <c r="D1" s="73"/>
      <c r="E1" s="73"/>
      <c r="F1" s="74"/>
      <c r="G1" s="6" t="s">
        <v>130</v>
      </c>
      <c r="H1" s="6" t="s">
        <v>131</v>
      </c>
      <c r="I1" s="6" t="s">
        <v>132</v>
      </c>
      <c r="J1" s="6" t="s">
        <v>133</v>
      </c>
      <c r="K1" s="6" t="s">
        <v>134</v>
      </c>
      <c r="AA1" t="s">
        <v>136</v>
      </c>
    </row>
    <row r="2" spans="1:27" ht="13.5" customHeight="1" thickBot="1" x14ac:dyDescent="0.25">
      <c r="A2" s="23"/>
      <c r="B2" s="31">
        <v>1</v>
      </c>
      <c r="C2" s="31">
        <v>2</v>
      </c>
      <c r="D2" s="31">
        <v>3</v>
      </c>
      <c r="E2" s="31">
        <v>4</v>
      </c>
      <c r="F2" s="31">
        <v>5</v>
      </c>
      <c r="G2" s="84" t="s">
        <v>129</v>
      </c>
      <c r="H2" s="85"/>
      <c r="I2" s="85"/>
      <c r="J2" s="85"/>
      <c r="K2" s="86"/>
      <c r="AA2" t="s">
        <v>163</v>
      </c>
    </row>
    <row r="3" spans="1:27" ht="36.75" thickBot="1" x14ac:dyDescent="0.25">
      <c r="A3" s="7" t="s">
        <v>146</v>
      </c>
      <c r="B3" s="32" t="s">
        <v>162</v>
      </c>
      <c r="C3" s="32"/>
      <c r="D3" s="32"/>
      <c r="E3" s="32"/>
      <c r="F3" s="32"/>
      <c r="G3" s="32" t="s">
        <v>136</v>
      </c>
      <c r="H3" s="32" t="s">
        <v>136</v>
      </c>
      <c r="I3" s="32" t="s">
        <v>136</v>
      </c>
      <c r="J3" s="32" t="s">
        <v>136</v>
      </c>
      <c r="K3" s="32" t="s">
        <v>136</v>
      </c>
    </row>
    <row r="4" spans="1:27" ht="24.75" thickBot="1" x14ac:dyDescent="0.25">
      <c r="A4" s="7" t="s">
        <v>164</v>
      </c>
      <c r="B4" s="32" t="s">
        <v>162</v>
      </c>
      <c r="C4" s="32"/>
      <c r="D4" s="32"/>
      <c r="E4" s="32"/>
      <c r="F4" s="32"/>
      <c r="G4" s="32" t="s">
        <v>136</v>
      </c>
      <c r="H4" s="32" t="s">
        <v>136</v>
      </c>
      <c r="I4" s="32" t="s">
        <v>136</v>
      </c>
      <c r="J4" s="32" t="s">
        <v>136</v>
      </c>
      <c r="K4" s="32" t="s">
        <v>136</v>
      </c>
    </row>
    <row r="5" spans="1:27" ht="13.5" thickBot="1" x14ac:dyDescent="0.25">
      <c r="A5" s="8" t="s">
        <v>147</v>
      </c>
      <c r="B5" s="42" t="s">
        <v>162</v>
      </c>
      <c r="C5" s="42"/>
      <c r="D5" s="42"/>
      <c r="E5" s="42"/>
      <c r="F5" s="42"/>
      <c r="G5" s="32" t="s">
        <v>136</v>
      </c>
      <c r="H5" s="32" t="s">
        <v>136</v>
      </c>
      <c r="I5" s="32" t="s">
        <v>136</v>
      </c>
      <c r="J5" s="32" t="s">
        <v>136</v>
      </c>
      <c r="K5" s="32" t="s">
        <v>136</v>
      </c>
    </row>
    <row r="6" spans="1:27" ht="24.75" thickBot="1" x14ac:dyDescent="0.25">
      <c r="A6" s="7" t="s">
        <v>148</v>
      </c>
      <c r="B6" s="32" t="s">
        <v>162</v>
      </c>
      <c r="C6" s="32"/>
      <c r="D6" s="32"/>
      <c r="E6" s="32"/>
      <c r="F6" s="32"/>
      <c r="G6" s="32" t="s">
        <v>136</v>
      </c>
      <c r="H6" s="32" t="s">
        <v>136</v>
      </c>
      <c r="I6" s="32" t="s">
        <v>136</v>
      </c>
      <c r="J6" s="32" t="s">
        <v>136</v>
      </c>
      <c r="K6" s="32" t="s">
        <v>136</v>
      </c>
    </row>
    <row r="7" spans="1:27" ht="24.75" thickBot="1" x14ac:dyDescent="0.25">
      <c r="A7" s="8" t="s">
        <v>149</v>
      </c>
      <c r="B7" s="33" t="s">
        <v>162</v>
      </c>
      <c r="C7" s="33"/>
      <c r="D7" s="33"/>
      <c r="E7" s="33"/>
      <c r="F7" s="40"/>
      <c r="G7" s="32" t="s">
        <v>136</v>
      </c>
      <c r="H7" s="32" t="s">
        <v>136</v>
      </c>
      <c r="I7" s="32" t="s">
        <v>136</v>
      </c>
      <c r="J7" s="32" t="s">
        <v>136</v>
      </c>
      <c r="K7" s="32" t="s">
        <v>136</v>
      </c>
    </row>
    <row r="8" spans="1:27" ht="24.75" thickBot="1" x14ac:dyDescent="0.25">
      <c r="A8" s="7" t="s">
        <v>150</v>
      </c>
      <c r="B8" s="32" t="s">
        <v>162</v>
      </c>
      <c r="C8" s="32"/>
      <c r="D8" s="32"/>
      <c r="E8" s="32"/>
      <c r="F8" s="32"/>
      <c r="G8" s="32" t="s">
        <v>136</v>
      </c>
      <c r="H8" s="32" t="s">
        <v>136</v>
      </c>
      <c r="I8" s="32" t="s">
        <v>136</v>
      </c>
      <c r="J8" s="32" t="s">
        <v>136</v>
      </c>
      <c r="K8" s="32" t="s">
        <v>136</v>
      </c>
    </row>
    <row r="9" spans="1:27" ht="24.75" thickBot="1" x14ac:dyDescent="0.25">
      <c r="A9" s="8" t="s">
        <v>151</v>
      </c>
      <c r="B9" s="33" t="s">
        <v>162</v>
      </c>
      <c r="C9" s="33"/>
      <c r="D9" s="33"/>
      <c r="E9" s="33"/>
      <c r="F9" s="40"/>
      <c r="G9" s="32" t="s">
        <v>136</v>
      </c>
      <c r="H9" s="32" t="s">
        <v>136</v>
      </c>
      <c r="I9" s="32" t="s">
        <v>136</v>
      </c>
      <c r="J9" s="32" t="s">
        <v>136</v>
      </c>
      <c r="K9" s="32" t="s">
        <v>136</v>
      </c>
    </row>
    <row r="10" spans="1:27" ht="36.75" thickBot="1" x14ac:dyDescent="0.25">
      <c r="A10" s="7" t="s">
        <v>152</v>
      </c>
      <c r="B10" s="32" t="s">
        <v>162</v>
      </c>
      <c r="C10" s="32"/>
      <c r="D10" s="32"/>
      <c r="E10" s="32"/>
      <c r="F10" s="32"/>
      <c r="G10" s="32" t="s">
        <v>136</v>
      </c>
      <c r="H10" s="32" t="s">
        <v>136</v>
      </c>
      <c r="I10" s="32" t="s">
        <v>136</v>
      </c>
      <c r="J10" s="32" t="s">
        <v>136</v>
      </c>
      <c r="K10" s="32" t="s">
        <v>136</v>
      </c>
    </row>
    <row r="11" spans="1:27" ht="24.75" thickBot="1" x14ac:dyDescent="0.25">
      <c r="A11" s="8" t="s">
        <v>153</v>
      </c>
      <c r="B11" s="32" t="s">
        <v>162</v>
      </c>
      <c r="C11" s="32"/>
      <c r="D11" s="32"/>
      <c r="E11" s="32"/>
      <c r="F11" s="32"/>
      <c r="G11" s="32" t="s">
        <v>136</v>
      </c>
      <c r="H11" s="32" t="s">
        <v>136</v>
      </c>
      <c r="I11" s="32" t="s">
        <v>136</v>
      </c>
      <c r="J11" s="32" t="s">
        <v>136</v>
      </c>
      <c r="K11" s="32" t="s">
        <v>136</v>
      </c>
    </row>
    <row r="12" spans="1:27" ht="24.75" thickBot="1" x14ac:dyDescent="0.25">
      <c r="A12" s="7" t="s">
        <v>154</v>
      </c>
      <c r="B12" s="32" t="s">
        <v>162</v>
      </c>
      <c r="C12" s="32"/>
      <c r="D12" s="32"/>
      <c r="E12" s="32"/>
      <c r="F12" s="32"/>
      <c r="G12" s="32" t="s">
        <v>136</v>
      </c>
      <c r="H12" s="32" t="s">
        <v>136</v>
      </c>
      <c r="I12" s="32" t="s">
        <v>136</v>
      </c>
      <c r="J12" s="32" t="s">
        <v>136</v>
      </c>
      <c r="K12" s="32" t="s">
        <v>136</v>
      </c>
    </row>
    <row r="13" spans="1:27" ht="24.75" thickBot="1" x14ac:dyDescent="0.25">
      <c r="A13" s="8" t="s">
        <v>155</v>
      </c>
      <c r="B13" s="32" t="s">
        <v>162</v>
      </c>
      <c r="C13" s="32"/>
      <c r="D13" s="32"/>
      <c r="E13" s="32"/>
      <c r="F13" s="32"/>
      <c r="G13" s="42">
        <v>1</v>
      </c>
      <c r="H13" s="42">
        <v>1</v>
      </c>
      <c r="I13" s="42">
        <v>1</v>
      </c>
      <c r="J13" s="42">
        <v>1</v>
      </c>
      <c r="K13" s="42">
        <v>1</v>
      </c>
    </row>
    <row r="14" spans="1:27" ht="13.5" customHeight="1" thickBot="1" x14ac:dyDescent="0.25">
      <c r="A14" s="7"/>
      <c r="B14" s="81" t="s">
        <v>156</v>
      </c>
      <c r="C14" s="82"/>
      <c r="D14" s="82"/>
      <c r="E14" s="82"/>
      <c r="F14" s="83"/>
      <c r="G14" s="32">
        <f>COUNTIF(G3:G12,"J")+G13</f>
        <v>1</v>
      </c>
      <c r="H14" s="32">
        <f>COUNTIF(H3:H12,"J")+H13</f>
        <v>1</v>
      </c>
      <c r="I14" s="32">
        <f>COUNTIF(I3:I12,"J")+I13</f>
        <v>1</v>
      </c>
      <c r="J14" s="32">
        <f>COUNTIF(J3:J12,"J")+J13</f>
        <v>1</v>
      </c>
      <c r="K14" s="32">
        <f>COUNTIF(K3:K12,"J")+K13</f>
        <v>1</v>
      </c>
    </row>
    <row r="15" spans="1:27" ht="24.75" thickBot="1" x14ac:dyDescent="0.25">
      <c r="A15" s="41" t="s">
        <v>157</v>
      </c>
      <c r="B15" s="75">
        <f>SUM(COUNTA(B3:B13)*1,COUNTA(C3:C13)*2,COUNTA(D3:E13)*3,COUNTA(E3:E13)*4,COUNTA(F3:F13)*5)</f>
        <v>11</v>
      </c>
      <c r="C15" s="76"/>
      <c r="D15" s="76"/>
      <c r="E15" s="76"/>
      <c r="F15" s="77"/>
      <c r="G15" s="78">
        <f>SUM(G14:K14)</f>
        <v>5</v>
      </c>
      <c r="H15" s="79"/>
      <c r="I15" s="79"/>
      <c r="J15" s="79"/>
      <c r="K15" s="80"/>
    </row>
    <row r="16" spans="1:27" ht="38.25" customHeight="1" thickBot="1" x14ac:dyDescent="0.25">
      <c r="A16" s="7" t="s">
        <v>7</v>
      </c>
      <c r="B16" s="69">
        <f>B15+G15</f>
        <v>16</v>
      </c>
      <c r="C16" s="70"/>
      <c r="D16" s="70"/>
      <c r="E16" s="70"/>
      <c r="F16" s="71"/>
    </row>
  </sheetData>
  <mergeCells count="6">
    <mergeCell ref="B16:F16"/>
    <mergeCell ref="B1:F1"/>
    <mergeCell ref="B15:F15"/>
    <mergeCell ref="G15:K15"/>
    <mergeCell ref="B14:F14"/>
    <mergeCell ref="G2:K2"/>
  </mergeCells>
  <dataValidations count="1">
    <dataValidation type="list" allowBlank="1" showInputMessage="1" showErrorMessage="1" sqref="G3:K12">
      <formula1>$AA$1:$AA$2</formula1>
    </dataValidation>
  </dataValidation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Totaalblad</vt:lpstr>
      <vt:lpstr>Borging</vt:lpstr>
      <vt:lpstr>Gegevens</vt:lpstr>
      <vt:lpstr>Afspraken</vt:lpstr>
      <vt:lpstr>Organisatie</vt:lpstr>
      <vt:lpstr>Kwaliteit</vt:lpstr>
    </vt:vector>
  </TitlesOfParts>
  <Manager/>
  <Company>Gemeente Zwolle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Euwema, Erik</dc:creator>
  <cp:keywords/>
  <dc:description/>
  <cp:lastModifiedBy>Erik Euwema</cp:lastModifiedBy>
  <cp:revision/>
  <dcterms:created xsi:type="dcterms:W3CDTF">2019-10-28T12:33:50Z</dcterms:created>
  <dcterms:modified xsi:type="dcterms:W3CDTF">2020-03-12T08:56:59Z</dcterms:modified>
  <cp:category/>
  <cp:contentStatus/>
</cp:coreProperties>
</file>